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768" windowWidth="13992" windowHeight="7956" tabRatio="591" activeTab="1"/>
  </bookViews>
  <sheets>
    <sheet name="сравнение цены" sheetId="40" r:id="rId1"/>
    <sheet name="РЕКЛАМА" sheetId="28" r:id="rId2"/>
  </sheets>
  <definedNames>
    <definedName name="_xlnm._FilterDatabase" localSheetId="1" hidden="1">РЕКЛАМА!$A$3:$K$64</definedName>
  </definedNames>
  <calcPr calcId="152511"/>
</workbook>
</file>

<file path=xl/calcChain.xml><?xml version="1.0" encoding="utf-8"?>
<calcChain xmlns="http://schemas.openxmlformats.org/spreadsheetml/2006/main">
  <c r="F24" i="28" l="1"/>
  <c r="F25" i="28"/>
  <c r="F26" i="28"/>
  <c r="F27" i="28"/>
  <c r="F28" i="28"/>
  <c r="F29" i="28"/>
  <c r="F30" i="28"/>
  <c r="F31" i="28"/>
  <c r="F32" i="28"/>
  <c r="F33" i="28"/>
  <c r="F34" i="28"/>
  <c r="E33" i="40" l="1"/>
  <c r="G33" i="40"/>
  <c r="D33" i="40"/>
  <c r="I33" i="40"/>
  <c r="J3" i="40"/>
  <c r="J4" i="40"/>
  <c r="J5" i="40"/>
  <c r="J6" i="40"/>
  <c r="J7" i="40"/>
  <c r="J8" i="40"/>
  <c r="J9" i="40"/>
  <c r="J33" i="40" s="1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2" i="40"/>
  <c r="G3" i="40" l="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30" i="40"/>
  <c r="G31" i="40"/>
  <c r="G32" i="40"/>
  <c r="G2" i="40"/>
  <c r="F18" i="28" l="1"/>
  <c r="F5" i="28" l="1"/>
  <c r="F6" i="28"/>
  <c r="F7" i="28"/>
  <c r="F8" i="28"/>
  <c r="F9" i="28"/>
  <c r="F10" i="28"/>
  <c r="F11" i="28"/>
  <c r="F12" i="28"/>
  <c r="F13" i="28"/>
  <c r="F14" i="28"/>
  <c r="F15" i="28"/>
  <c r="F16" i="28"/>
  <c r="F17" i="28"/>
  <c r="F4" i="28"/>
  <c r="F22" i="28" l="1"/>
  <c r="F23" i="28"/>
  <c r="F20" i="28"/>
  <c r="F21" i="28"/>
  <c r="F19" i="28" l="1"/>
</calcChain>
</file>

<file path=xl/sharedStrings.xml><?xml version="1.0" encoding="utf-8"?>
<sst xmlns="http://schemas.openxmlformats.org/spreadsheetml/2006/main" count="231" uniqueCount="163">
  <si>
    <t>№ лота</t>
  </si>
  <si>
    <t>Наименование объекта</t>
  </si>
  <si>
    <t xml:space="preserve">Год выпуска </t>
  </si>
  <si>
    <t>Начальная цена продажи, руб. с НДС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</si>
  <si>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</si>
  <si>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</si>
  <si>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</si>
  <si>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</si>
  <si>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</si>
  <si>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</si>
  <si>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</si>
  <si>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</si>
  <si>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</si>
  <si>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</si>
  <si>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</si>
  <si>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</si>
  <si>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</si>
  <si>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</si>
  <si>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</si>
  <si>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</si>
  <si>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Инв.№</t>
  </si>
  <si>
    <t>Размер задатка, руб.</t>
  </si>
  <si>
    <t>Характеристики</t>
  </si>
  <si>
    <t>ОАО "Гродно Азот"</t>
  </si>
  <si>
    <t>Место нахождения имущества</t>
  </si>
  <si>
    <t>Условия продажи</t>
  </si>
  <si>
    <t>открытые аукционные торги без условий</t>
  </si>
  <si>
    <t>В случае признания победителем аукционных торгов нерезидента Республики Беларусь договор купли-продажи заключается в иностранной валюте по курсу Национального банка Республики Беларусь на дату проведения аукциона.</t>
  </si>
  <si>
    <t>Победителем признается участник, предложивший наибольшую цену за разыгрываемый объект.</t>
  </si>
  <si>
    <t xml:space="preserve">В случае, если аукцион признан несостоявшимся в силу того, что заявление на участие в нем подано только одним участником, предмет аукциона продается этому участнику при его согласии по начальной цене, увеличенной на 5 процентов. </t>
  </si>
  <si>
    <t>Участник аукциона, желающий участвовать в аукционе в отношении нескольких лотов, вносит задаток в размере, установленном для лота аукциона с наибольшей начальной ценой.</t>
  </si>
  <si>
    <t>Организатор вправе отказаться от проведения аукциона в любое время, но не позднее чем за три дня до даты его проведения.</t>
  </si>
  <si>
    <t>Для участия в аукционе необходимо представить следующие документы</t>
  </si>
  <si>
    <t xml:space="preserve">- заявление на участие в аукционе;         </t>
  </si>
  <si>
    <t xml:space="preserve">- заверенную банком копию платежного поручения о внесении задатка;                                       </t>
  </si>
  <si>
    <t xml:space="preserve">- доверенность представителю юридического или физического лица;        </t>
  </si>
  <si>
    <t xml:space="preserve">- заверенные копии учредительных документов (размер уставного фонда) и свидетельства о государственной регистрации;    </t>
  </si>
  <si>
    <t>- паспорт или иной документ, удостоверяющий личность;</t>
  </si>
  <si>
    <t>Реквизиты для перечисления задатка</t>
  </si>
  <si>
    <t>назначение платежа - задаток за участие в аукционе</t>
  </si>
  <si>
    <t>Порядок внесения задатка нерезидентом</t>
  </si>
  <si>
    <t xml:space="preserve">Если участник аукциона не признан победителем ему возвращается задаток в полном размере в течение 5 рабочих дней с даты проведения аукциона (юридическому лицу - путем перевода на р/с, физическому лицу - путем почтового перевода по месту жительства). </t>
  </si>
  <si>
    <t>При определении участника победителем аукциона - задаток учитывается при расчете за приобретаемый объект.</t>
  </si>
  <si>
    <t>В случае отказа от подписания договора купли-продажи победителем аукциона им уплачивается штраф в размере 20% от цены продажи объекта на аукционе.</t>
  </si>
  <si>
    <t>При отгрузке товара по заключенному договору купли-продажи, все расходы по отгрузке, включая работы по демонтажу, ложатся на покупателя</t>
  </si>
  <si>
    <t>Реализуемое имущество является бывшим в употреблении, использовалось в производственной деятельности, гарантийных обязательств по его качеству Продавец не несет.</t>
  </si>
  <si>
    <t xml:space="preserve">Возмещение расходов Организатора торгов по организации и проведению аукциона </t>
  </si>
  <si>
    <t>Порядок ознакомления участников с объектами торгов</t>
  </si>
  <si>
    <t>Маркетолог ОИР</t>
  </si>
  <si>
    <t>Начальник ОИР</t>
  </si>
  <si>
    <t>17</t>
  </si>
  <si>
    <t>18</t>
  </si>
  <si>
    <t>Просеиватель муки вибрационный "Каскад"</t>
  </si>
  <si>
    <t>Электрическая фритюрница кухонная тип ЭФК 40/2Н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</si>
  <si>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</si>
  <si>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</si>
  <si>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</si>
  <si>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</si>
  <si>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</si>
  <si>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</si>
  <si>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</si>
  <si>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</si>
  <si>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</si>
  <si>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</si>
  <si>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</si>
  <si>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</si>
  <si>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</si>
  <si>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Трактор Беларус 1221</t>
  </si>
  <si>
    <t>Шаг аукциона устанавливается в размере 5 (пяти) процентов от предыдущей цены объекта, названной аукционистом.</t>
  </si>
  <si>
    <t>Организатор торгов, продавец</t>
  </si>
  <si>
    <t>по курсу Национального Банка Республики Беларусь на дату перечисления</t>
  </si>
  <si>
    <t>А.А.Луцык</t>
  </si>
  <si>
    <t>Мобильная передвижная лаборатория "Атмосфера-2" гос. СН-0927 гар. 1287</t>
  </si>
  <si>
    <t xml:space="preserve">Просеиватель находится в исправном, работоспособном состоянии. На сите просеивателя муки имеются элементы коррозии. </t>
  </si>
  <si>
    <t>Электрическая фритюрница находится в работоспособном, исправном состоянии.</t>
  </si>
  <si>
    <t>Тренажер "ЭЛИПСОИД"</t>
  </si>
  <si>
    <t>Тренажер находится в удовлетворительном состоянии, необходима замена либо ремонт педали.</t>
  </si>
  <si>
    <t>Газонокосилка ГРИВ 273111.001</t>
  </si>
  <si>
    <t>Диагностический стенд ELKON S 3000</t>
  </si>
  <si>
    <t>Испытательный стенд для электрооборудования автомашин ELKON U400</t>
  </si>
  <si>
    <t>Диагностическая система COMPAA MAGS</t>
  </si>
  <si>
    <t>Станок точильно-шлифовальный 3Б-633 к.т.Н.</t>
  </si>
  <si>
    <t>Посевной агрегат SULKY</t>
  </si>
  <si>
    <t>Грабли валкообразователь ГВБ-6,2</t>
  </si>
  <si>
    <t>Ворошилка вспушиватель ВВР-7,5</t>
  </si>
  <si>
    <t>Сеялка пунктирного высева СКП-12</t>
  </si>
  <si>
    <t>Мешкозашивочная установка REVO PR4</t>
  </si>
  <si>
    <t>Предназначена для зашивания горловины наполненных мешков. Установка может сшивать все типы материалов типа джут, полипропилен и крафт-бумажных. Производительность 600 мешков в час. Установка в удовлетворительном сотоянии.</t>
  </si>
  <si>
    <t>Автоприцеп МАЗ</t>
  </si>
  <si>
    <t>Трактор МТЗ-80</t>
  </si>
  <si>
    <t>Автомобиль МАЗ 555142</t>
  </si>
  <si>
    <t>Сеялка кукурузная СМН-12</t>
  </si>
  <si>
    <t>Разбрасыватель МТТ-9</t>
  </si>
  <si>
    <t>Культиватор КПС-6</t>
  </si>
  <si>
    <t>Разбрасыватель РМУ-8000</t>
  </si>
  <si>
    <t>Пресс-подборщик ПРФ-180</t>
  </si>
  <si>
    <t>Обмотчик рулонов ОРП-14-10</t>
  </si>
  <si>
    <t>Плуг ППО-4-40</t>
  </si>
  <si>
    <t>Культиватор КПМ-6</t>
  </si>
  <si>
    <t>г.Гродно, пр.Космонавтов, 100, ул. Славинского, 4, ул.Санаторная,20, ул.Карского,51; Ивьевский р-н, аг.Лаздуны; Свислочский р-н, аг.Новый Двор.</t>
  </si>
  <si>
    <t>Комбайн з/уборочный КЗС-10К Полесье</t>
  </si>
  <si>
    <t>Станок токарно-винторезный к.т.н.</t>
  </si>
  <si>
    <t>Дубенецкий
Владимир Владимирович
8 (029) 8048780</t>
  </si>
  <si>
    <t>Усс
Виктор Феликсович
8 (029) 7878463</t>
  </si>
  <si>
    <t>Холяво
Иван Иванович
8 (033) 3703945</t>
  </si>
  <si>
    <t>Летахович
Вячеслав Станиславович
8 (033) 3703948</t>
  </si>
  <si>
    <t>Мобильная передвижная лаборатория "Атмосфера-2" смонтированна на базе УАЗ-39629, 2003 г.выпуска, рама соответствует данным технического талона, двигатель УМЗ-4218, 4WD, бензин, масса 2500 кг., в удовлетворительном состоянии.</t>
  </si>
  <si>
    <t>Предназначен для диагностики двигателей легковых автомобилей с бенз.двигателем, 220В, частота 50 Гц, максим.токопотребление 1,6 А, габариты: 930х460х1500мм, масса 165 кг, пригоден для проверки оборудования автомобилей ранних годов выпуска.</t>
  </si>
  <si>
    <t>Предназначен для диагностического испытания электрооборудования двигателей внутр.сгорания, номин.напряжение - 6; 12; 25В, переводная мощность 7,5кВт, выходное напряжение 0-10В, габариты: 1700х1200х860мм, масса 480кг, пригоден для проверки оборудования автомобилей ранних годов выпуска.</t>
  </si>
  <si>
    <t>Предназначена для проверки и измерения параметров электрооборуд-я карбюраторных систем и систем впрыска безкарбюраторных двигателей непосредственно на автомобмле. Сост. из: диагностического прибора MegaMacs55, передвижной тележки (стойки) для MegaMacs55, цветного монитора, принтера, газоанализатора-дымометра, комплекта адаптеров. Габар.размеры стойки, на которой смонтировано оборудование: 640х640х900мм, диапазон измерения оборотов коленвала: 0-6000об/мин. Неисправен монитор, принтер.</t>
  </si>
  <si>
    <t>Межцентровое рассояние 2000мм, диаметр сквозного отверстия в шпинделе 56мм,максим.масса заготовки 300кг, максим.диаметр обрабатываемых изделий 500мм. На станке отсутствует резцедержатель, неисправен щит управления.</t>
  </si>
  <si>
    <t>Станок с двумя кругами модели 3Б633 предназн. для: заточки резцов высотой до 50мм (быстрорежущих и оснащенных пластинами твердого сплава), заточки сверл диаметром от 6 до 25 мм и от 12 до 50 мм, заточки слесарного инструмента, шлифовки деталей абразивной лентой, полировки деталей. Длительное время не эксплуатировался, видимых повреждений корпуса не обнаружено.</t>
  </si>
  <si>
    <t>В удовлетв.состоянии, требуется ремонт топливной аппаратуры. Рама (кузов) соответствует данным тех.паспорта.</t>
  </si>
  <si>
    <t>Соотв.данным тех.паспорта, в удовлетв.состоянии. Предназначена для разброса скошенных валков при приготовлении сена и подвяливания травы для уборки на сенаж, масса 1225 кг.</t>
  </si>
  <si>
    <t>Соотв.данным тех.паспорта, в удовлетв.состоянии. Предназначены для сгребания провяленной или свежескошанной травы из прокосов в валок, в один валок при челночном ходе, оборачивание валков, масса 1990 кг.</t>
  </si>
  <si>
    <t>Соотв.данным тех.паспорта, в удовлетв.состоянии, требует текущего ремонта. Предназначен для работы на всех типах почв после предшедствующей основной обработки, в т.ч. по зяблевой вспашке, после предварительной культивации, а также для посева промежуточных и однолетних трав, рапса и др. культур, масса 850 кг.</t>
  </si>
  <si>
    <t>Соотв.данным тех.паспорта, в удовлетв.состоянии. Предназначена для пунктирного высева семян кукурузы 12 рядков и свеклы с возможностью внесения гранулированных удобрений, масса 1820 кг.</t>
  </si>
  <si>
    <t xml:space="preserve"> - при участии иностранного юр.лица - копии учредит. документов и выписка из торгового реестра страны происхождения (выписка должна быть подготовлена в течение 6 месяцев до подачи заявления на участие в аукционе) либо иное эквивалентное доказательство юр.статуса в соответствии с законодательством страны происхождения, документ о фин.состоятельности, выданный обслуживающим банком или иной кредитно-финансовой организацией, при необходимости легализованные в установленном порядке, с нотариально заверенным переводом на бел. или рус. язык;</t>
  </si>
  <si>
    <t xml:space="preserve"> - при участии иностранного гражданина или лица без гражданства  - документ о фин.состоятельности, выданный обслуживающим банком или иной кредитно-финансовой организацией, при необходимости легализованный в установленном порядке, с нотариально заверенным переводом на бел. или рус. язык.</t>
  </si>
  <si>
    <t>Грузоподъемность 10 600 кг, масса прицепа 4 400кг. Износ шин, следы коррозии на бортах и раме.</t>
  </si>
  <si>
    <t>Для перевозки различных грузов. Грузоподъемность 9,5т, Мощность двигателя 230л.с. Коррозия элементов кабины, электропроводка требует ремонта.</t>
  </si>
  <si>
    <t>Для внесения минер.удобрений. Грузоподъемность 8т. Износ РВД и шин, следы коррозии на бункере и раме.</t>
  </si>
  <si>
    <t>Для внесения минер.удобрений. Грузоподъемность 8т. Износ РВД, разрыв планчатого транспортера, коррозия бункера.</t>
  </si>
  <si>
    <t>Ширина захвата 1,65м. Размеры рулонов (длина х диаметр) 1500х1800мм. Вес рулонов: из сена 450-700кг; из соломы 300-400кг (в завис.от ур-ня плотности). Полная масса пресс-подборщика 2400кг. В комплектном состоянии.</t>
  </si>
  <si>
    <t>Предназн.для погрузки и герметизации рулонов из высококачественных подвяленных трав самоклеющнйся синтетической пленкой. Агрегатируется с тракторами тягового класса 1,4. В технич.исправном состоянии. Необходимо провести ТО.</t>
  </si>
  <si>
    <t>Для гладкой вспашки почвы. Длина 5700мм, ширина 2850мм, высота 1710мм, масса плуга 2690кг. В исправном состоянии.</t>
  </si>
  <si>
    <t>Санитарная лаборатория
Соболь Светлана Юрьевна, 79-42-48</t>
  </si>
  <si>
    <t>Подразделение, контактное лицо</t>
  </si>
  <si>
    <t>ТУП "АзотСпецТранс"
Вийде Игорь Евгеньевич, 79-49-44</t>
  </si>
  <si>
    <t>филиал "Завод Химволокно"
Цыдик Юльян Чеславович,
8(029)8683817</t>
  </si>
  <si>
    <t>В исправном состоянии: приводной ремень цел, профиль шкива имеет правильную клиновидную форму, редуктор вращается плавно без заедания, рабочий орган (нож) имеет естественные следы эксплуатации.</t>
  </si>
  <si>
    <t>Модель двигателя Д-260, мощность двигателя 96л.с. Полный привод. Износ шин, коррозия кабины.</t>
  </si>
  <si>
    <t>Модель двигателя Д-240, Тяговый класс 1,4т, Количество передач вперед/назад 18/4, колея по передним/задним колесам 1200–1800/1350–2100 мм. Масса 3160кг. Агротехнический просвет 470 мм. Радиус поворота 4,1м. Износ шин, коррозия на кабине, отсутствуют элементы топлив.системы</t>
  </si>
  <si>
    <t>Механическая, предназн. для точного высева дражированных семян на почвах подготовленных под посев, производит. 2,4га/ч Разрыв трех цепей привода секций, коррозия рамы и рабочих органов.</t>
  </si>
  <si>
    <t>Для сплошного поверхностного внесения тверд.органич.удобрений. Грузоподъемность 9,5т, рабочая ширина внесения 4-8м. Износ планчатого транспортера. В разбрасывающем устройстве демонтирован нижний барабан.</t>
  </si>
  <si>
    <t>Для высококачеств.обработки почвы с глубиной обработки до 15см. Рабочие органы требуют ремонта. Неполный комплект стоек.</t>
  </si>
  <si>
    <t>филиал "АзотАгро"
УСП Новый Двор-Агро Гродн.обл. Ивьевский р-н
аг.Лаздуны</t>
  </si>
  <si>
    <t>Расходы оплачиваются победителями аукциона согласно счет-фактуре в течение 10 раб.дней со дня проведения аукциона на расчетный счет Организатора аукциона. Сумма расходов включает фактич.затраты на публикацию извещения о проводимых торгах в печатных изданиях и рассчитывается по факту его публикации. Нерезиденты РБ оплачивают расходы в иностранной валюте по курсу НБ РБ на дату проведения аукциона.</t>
  </si>
  <si>
    <t>ОСР, Лисовский Павел Николаевич
79-42-04</t>
  </si>
  <si>
    <t>в течение 3 рабочих дней после проведения аукциона. Разовый платеж - в течение 10 банковских дней с даты заключения договора</t>
  </si>
  <si>
    <t>Срок заключения договора, условия оплаты</t>
  </si>
  <si>
    <t>В случае признания победителем аукциона резидента РФ, от стоимости лота, указанной в протоколе аукциона, будет вычтен НДС в размере 20%. Покупатель обязуется внести залог в размере 20% от стоимости, указанной в договоре купли-продажи и после уплаты победителем НДС в размере 18% на территории РФ и предоставлении в течение 60 дней третьего и четвертого экземпляра собственного заявления о ввозе товара, экспортированного с территории РБ на территорию РФ, с отметкой налогового органа РФ, подтверждающего уплату НДС в полном объеме,в течение 5 раб.дней после получения данных заявлений залог возвращается покупателю в полном объеме.</t>
  </si>
  <si>
    <t>Предназн.для предпосевной обработки почвы. Производит-ть 3,6-7,5га/ч, ширина захвата 6м, глубина обработки почвы 5-12см, раб.скорость 6-15км/ч. В комплектном состоянии.</t>
  </si>
  <si>
    <t>Начальная цена продажи,
 руб. с НДС</t>
  </si>
  <si>
    <t>ИТОГО:</t>
  </si>
  <si>
    <t>Начальная цена +5 % руб. с НДС</t>
  </si>
  <si>
    <t>Инв. номер</t>
  </si>
  <si>
    <t>утилизационная ст-ть, руб. без НДС</t>
  </si>
  <si>
    <t>Примечание</t>
  </si>
  <si>
    <t>Процент понижения от начальной цены, %</t>
  </si>
  <si>
    <t xml:space="preserve"> Итоговая начальная цена продажи, руб. с НДС</t>
  </si>
  <si>
    <t>на 01.07.2020 утилизацион-ная ст-ть + НДС 20%</t>
  </si>
  <si>
    <t>Итого утилизацион-ная ст-ть, руб.</t>
  </si>
  <si>
    <t>О.В.Алёхин</t>
  </si>
  <si>
    <t>понижен на 15%</t>
  </si>
  <si>
    <r>
      <t xml:space="preserve">УНП 500036524, ОКПО 00203832
</t>
    </r>
    <r>
      <rPr>
        <b/>
        <sz val="9"/>
        <color theme="1"/>
        <rFont val="Times New Roman"/>
        <family val="1"/>
        <charset val="204"/>
      </rPr>
      <t xml:space="preserve">ОАО «БПС-Сбербанк» Счет BYN: </t>
    </r>
    <r>
      <rPr>
        <sz val="9"/>
        <color theme="1"/>
        <rFont val="Times New Roman"/>
        <family val="1"/>
        <charset val="204"/>
      </rPr>
      <t xml:space="preserve">№BY79BPSB30121267280199330000; BIC (SWIFT): BPSBBY2X  </t>
    </r>
    <r>
      <rPr>
        <b/>
        <sz val="9"/>
        <color theme="1"/>
        <rFont val="Times New Roman"/>
        <family val="1"/>
        <charset val="204"/>
      </rPr>
      <t xml:space="preserve">Счёт RUB: </t>
    </r>
    <r>
      <rPr>
        <sz val="9"/>
        <color theme="1"/>
        <rFont val="Times New Roman"/>
        <family val="1"/>
        <charset val="204"/>
      </rPr>
      <t>№BY71BPSB30121265770396430000; BIC: (SWIFT): BPSBBY2X</t>
    </r>
  </si>
  <si>
    <r>
      <t xml:space="preserve">Контактные данные: </t>
    </r>
    <r>
      <rPr>
        <sz val="9"/>
        <color theme="1"/>
        <rFont val="Times New Roman"/>
        <family val="1"/>
        <charset val="204"/>
      </rPr>
      <t xml:space="preserve">тел.: 8 (0152) 79 47 20, е-mail: lucik@azot.com.by, факс 8 (0152) 79 54 58, сайт: www.azot.by </t>
    </r>
  </si>
  <si>
    <t>с 10:00ч. 20 июля по 16:00ч. 28 июля 2020г. (по согласованию с контактным лицом)</t>
  </si>
  <si>
    <t>Заявки на участие в аукционе принимаются по адресу: г.Гродно, пр-т Космонавтов, 100, заводоуправление, 4 этаж, каб.403, отдел информационно-аналитического обеспечения и рекламы в рабочие дни с 8:30 до 17:00. Окончательный срок приема заявок - 28 июля 2020 г. до 16:00</t>
  </si>
  <si>
    <t>Для перевозки различных грузов. Грузоподъемность 9,5т, Мощность двигателя 230л.с. Коррозия элементов кабины, неисправна электропроводка, сцепление требует замены.</t>
  </si>
  <si>
    <t xml:space="preserve">УП "Новый Двор-Агро"                     (Гродненская обл.,Свислочский р-н, аг.Новый Двор, ул.Лесная, 32)                                                             Лысевич Михаил Павлович 8(029)7723329 </t>
  </si>
  <si>
    <t>ОАО "ГРОДНО АЗОТ" ИЗВЕЩАЕТ О ПРОВЕДЕНИИ  ПОВТОРНЫХ АУКЦИОННЫХ ТОРГОВ</t>
  </si>
  <si>
    <r>
      <t xml:space="preserve">Открытые аукционные торги без условий по продаже бывшего в употреблении имущества состоятся </t>
    </r>
    <r>
      <rPr>
        <b/>
        <u/>
        <sz val="9"/>
        <color theme="1"/>
        <rFont val="Times New Roman"/>
        <family val="1"/>
        <charset val="204"/>
      </rPr>
      <t>31</t>
    </r>
    <r>
      <rPr>
        <b/>
        <i/>
        <u/>
        <sz val="9"/>
        <color theme="1"/>
        <rFont val="Times New Roman"/>
        <family val="1"/>
        <charset val="204"/>
      </rPr>
      <t xml:space="preserve"> ИЮЛЯ 2020г. в 11:00</t>
    </r>
    <r>
      <rPr>
        <b/>
        <sz val="9"/>
        <color theme="1"/>
        <rFont val="Times New Roman"/>
        <family val="1"/>
        <charset val="204"/>
      </rPr>
      <t xml:space="preserve"> на ОАО "Гродно Азот" по адресу: г.Гродно,  пр-т Космонавтов,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</si>
</sst>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0000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Times New Roman"/>
      <family val="1"/>
      <charset val="204"/>
    </font>
    <font>
      <b/>
      <i/>
      <u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9" fillId="0" borderId="0"/>
  </cellStyleXfs>
  <cellXfs count="195">
    <xf numFmtId="0" fontId="0" fillId="0" borderId="0" xfId="0"/>
    <xf numFmtId="0" fontId="2" fillId="0" borderId="0" xfId="0" applyFont="1"/>
    <xf numFmtId="0" fontId="1" fillId="0" borderId="2" xfId="0" applyFont="1" applyFill="1" applyBorder="1" applyAlignment="1">
      <alignment horizontal="center" vertical="center" wrapText="1"/>
    </xf>
    <xf numFmtId="164" fontId="4" fillId="0" borderId="5" xfId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6" fillId="0" borderId="0" xfId="0" applyFont="1"/>
    <xf numFmtId="0" fontId="10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2" xfId="1" applyFont="1" applyFill="1" applyBorder="1" applyAlignment="1">
      <alignment horizontal="righ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2" fontId="3" fillId="0" borderId="15" xfId="0" applyNumberFormat="1" applyFont="1" applyFill="1" applyBorder="1" applyAlignment="1">
      <alignment horizontal="right" vertical="center" wrapText="1"/>
    </xf>
    <xf numFmtId="2" fontId="3" fillId="0" borderId="16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/>
    </xf>
    <xf numFmtId="164" fontId="3" fillId="0" borderId="5" xfId="1" applyFont="1" applyFill="1" applyBorder="1" applyAlignment="1">
      <alignment horizontal="right" vertical="center" wrapText="1"/>
    </xf>
    <xf numFmtId="164" fontId="3" fillId="0" borderId="16" xfId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Fill="1" applyBorder="1" applyAlignment="1">
      <alignment horizontal="right" vertical="center" wrapText="1"/>
    </xf>
    <xf numFmtId="164" fontId="3" fillId="0" borderId="23" xfId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4" fontId="3" fillId="0" borderId="12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/>
    </xf>
    <xf numFmtId="4" fontId="3" fillId="0" borderId="21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/>
    </xf>
    <xf numFmtId="4" fontId="3" fillId="2" borderId="16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0" fontId="8" fillId="4" borderId="4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8" fillId="0" borderId="14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4" borderId="5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right" vertical="center" wrapText="1"/>
    </xf>
    <xf numFmtId="164" fontId="4" fillId="0" borderId="16" xfId="1" applyFont="1" applyFill="1" applyBorder="1" applyAlignment="1">
      <alignment horizontal="right" vertical="center" wrapText="1"/>
    </xf>
    <xf numFmtId="164" fontId="4" fillId="0" borderId="23" xfId="1" applyFont="1" applyFill="1" applyBorder="1" applyAlignment="1">
      <alignment horizontal="righ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164" fontId="4" fillId="0" borderId="4" xfId="1" applyFont="1" applyFill="1" applyBorder="1" applyAlignment="1">
      <alignment horizontal="right" vertical="center" wrapText="1"/>
    </xf>
    <xf numFmtId="164" fontId="4" fillId="0" borderId="3" xfId="1" applyFont="1" applyFill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164" fontId="4" fillId="0" borderId="18" xfId="1" applyFont="1" applyFill="1" applyBorder="1" applyAlignment="1">
      <alignment horizontal="righ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164" fontId="4" fillId="0" borderId="15" xfId="1" applyFont="1" applyFill="1" applyBorder="1" applyAlignment="1">
      <alignment horizontal="right" vertical="center" wrapText="1"/>
    </xf>
    <xf numFmtId="49" fontId="8" fillId="0" borderId="1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5" fontId="4" fillId="2" borderId="6" xfId="0" applyNumberFormat="1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colors>
    <mruColors>
      <color rgb="FF66CCFF"/>
      <color rgb="FF99FFCC"/>
      <color rgb="FFFFFF99"/>
      <color rgb="FFFFFFFF"/>
      <color rgb="FFFFCCFF"/>
      <color rgb="FFCCFFFF"/>
      <color rgb="FF00FFCC"/>
      <color rgb="FF0000FF"/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3"/>
  <sheetViews>
    <sheetView zoomScale="115" zoomScaleNormal="115" workbookViewId="0">
      <selection activeCell="I2" sqref="I2:I32"/>
    </sheetView>
  </sheetViews>
  <sheetFormatPr defaultRowHeight="14.4" x14ac:dyDescent="0.3"/>
  <cols>
    <col min="1" max="1" width="4.5546875" customWidth="1"/>
    <col min="2" max="2" width="61" customWidth="1"/>
    <col min="3" max="3" width="7.33203125" customWidth="1"/>
    <col min="4" max="4" width="15.21875" customWidth="1"/>
    <col min="5" max="5" width="14.109375" customWidth="1"/>
    <col min="6" max="6" width="13" hidden="1" customWidth="1"/>
    <col min="7" max="10" width="13" customWidth="1"/>
    <col min="11" max="11" width="13.5546875" customWidth="1"/>
  </cols>
  <sheetData>
    <row r="1" spans="1:11" ht="58.8" customHeight="1" x14ac:dyDescent="0.3">
      <c r="A1" s="51" t="s">
        <v>0</v>
      </c>
      <c r="B1" s="51" t="s">
        <v>1</v>
      </c>
      <c r="C1" s="51" t="s">
        <v>146</v>
      </c>
      <c r="D1" s="52" t="s">
        <v>3</v>
      </c>
      <c r="E1" s="52" t="s">
        <v>152</v>
      </c>
      <c r="F1" s="52" t="s">
        <v>147</v>
      </c>
      <c r="G1" s="71" t="s">
        <v>151</v>
      </c>
      <c r="H1" s="53" t="s">
        <v>149</v>
      </c>
      <c r="I1" s="53" t="s">
        <v>150</v>
      </c>
      <c r="J1" s="69" t="s">
        <v>145</v>
      </c>
      <c r="K1" s="54" t="s">
        <v>148</v>
      </c>
    </row>
    <row r="2" spans="1:11" x14ac:dyDescent="0.3">
      <c r="A2" s="14" t="s">
        <v>4</v>
      </c>
      <c r="B2" s="10" t="s">
        <v>72</v>
      </c>
      <c r="C2" s="2">
        <v>39281</v>
      </c>
      <c r="D2" s="20">
        <v>6691.13</v>
      </c>
      <c r="E2" s="17">
        <v>635.54</v>
      </c>
      <c r="F2" s="19">
        <v>635.54</v>
      </c>
      <c r="G2" s="72">
        <f>E2*20%+E2</f>
        <v>762.64799999999991</v>
      </c>
      <c r="H2" s="26">
        <v>20</v>
      </c>
      <c r="I2" s="19">
        <v>5352.9</v>
      </c>
      <c r="J2" s="70">
        <f>I2*5%+I2</f>
        <v>5620.5450000000001</v>
      </c>
      <c r="K2" s="55"/>
    </row>
    <row r="3" spans="1:11" x14ac:dyDescent="0.3">
      <c r="A3" s="14" t="s">
        <v>5</v>
      </c>
      <c r="B3" s="10" t="s">
        <v>86</v>
      </c>
      <c r="C3" s="2">
        <v>174934</v>
      </c>
      <c r="D3" s="20">
        <v>4479.26</v>
      </c>
      <c r="E3" s="17">
        <v>37.39</v>
      </c>
      <c r="F3" s="19">
        <v>37.39</v>
      </c>
      <c r="G3" s="72">
        <f t="shared" ref="G3:G32" si="0">E3*20%+E3</f>
        <v>44.868000000000002</v>
      </c>
      <c r="H3" s="26">
        <v>20</v>
      </c>
      <c r="I3" s="19">
        <v>3583.41</v>
      </c>
      <c r="J3" s="70">
        <f t="shared" ref="J3:J32" si="1">I3*5%+I3</f>
        <v>3762.5805</v>
      </c>
      <c r="K3" s="55"/>
    </row>
    <row r="4" spans="1:11" x14ac:dyDescent="0.3">
      <c r="A4" s="14" t="s">
        <v>6</v>
      </c>
      <c r="B4" s="11" t="s">
        <v>52</v>
      </c>
      <c r="C4" s="12">
        <v>54181</v>
      </c>
      <c r="D4" s="20">
        <v>150.16999999999999</v>
      </c>
      <c r="E4" s="18">
        <v>28.59</v>
      </c>
      <c r="F4" s="19">
        <v>82.32</v>
      </c>
      <c r="G4" s="72">
        <f t="shared" si="0"/>
        <v>34.308</v>
      </c>
      <c r="H4" s="26">
        <v>20</v>
      </c>
      <c r="I4" s="19">
        <v>120.14</v>
      </c>
      <c r="J4" s="70">
        <f t="shared" si="1"/>
        <v>126.14700000000001</v>
      </c>
      <c r="K4" s="55"/>
    </row>
    <row r="5" spans="1:11" x14ac:dyDescent="0.3">
      <c r="A5" s="14" t="s">
        <v>7</v>
      </c>
      <c r="B5" s="11" t="s">
        <v>53</v>
      </c>
      <c r="C5" s="12">
        <v>54184</v>
      </c>
      <c r="D5" s="20">
        <v>208.28</v>
      </c>
      <c r="E5" s="18">
        <v>36.409999999999997</v>
      </c>
      <c r="F5" s="19">
        <v>44.67</v>
      </c>
      <c r="G5" s="72">
        <f t="shared" si="0"/>
        <v>43.691999999999993</v>
      </c>
      <c r="H5" s="26">
        <v>20</v>
      </c>
      <c r="I5" s="19">
        <v>166.62</v>
      </c>
      <c r="J5" s="70">
        <f t="shared" si="1"/>
        <v>174.95099999999999</v>
      </c>
      <c r="K5" s="55"/>
    </row>
    <row r="6" spans="1:11" x14ac:dyDescent="0.3">
      <c r="A6" s="14" t="s">
        <v>8</v>
      </c>
      <c r="B6" s="11" t="s">
        <v>75</v>
      </c>
      <c r="C6" s="2">
        <v>36108</v>
      </c>
      <c r="D6" s="20">
        <v>125.53</v>
      </c>
      <c r="E6" s="18">
        <v>6.49</v>
      </c>
      <c r="F6" s="19">
        <v>7.13</v>
      </c>
      <c r="G6" s="72">
        <f t="shared" si="0"/>
        <v>7.7880000000000003</v>
      </c>
      <c r="H6" s="26">
        <v>20</v>
      </c>
      <c r="I6" s="19">
        <v>100.42</v>
      </c>
      <c r="J6" s="70">
        <f t="shared" si="1"/>
        <v>105.441</v>
      </c>
      <c r="K6" s="55"/>
    </row>
    <row r="7" spans="1:11" ht="15" thickBot="1" x14ac:dyDescent="0.35">
      <c r="A7" s="14" t="s">
        <v>9</v>
      </c>
      <c r="B7" s="11" t="s">
        <v>77</v>
      </c>
      <c r="C7" s="13">
        <v>67980</v>
      </c>
      <c r="D7" s="67">
        <v>257.74</v>
      </c>
      <c r="E7" s="18">
        <v>34.57</v>
      </c>
      <c r="F7" s="49">
        <v>105.57</v>
      </c>
      <c r="G7" s="74">
        <f t="shared" si="0"/>
        <v>41.484000000000002</v>
      </c>
      <c r="H7" s="33">
        <v>20</v>
      </c>
      <c r="I7" s="49">
        <v>206.19</v>
      </c>
      <c r="J7" s="70">
        <f t="shared" si="1"/>
        <v>216.49950000000001</v>
      </c>
      <c r="K7" s="66"/>
    </row>
    <row r="8" spans="1:11" x14ac:dyDescent="0.3">
      <c r="A8" s="14" t="s">
        <v>10</v>
      </c>
      <c r="B8" s="21" t="s">
        <v>78</v>
      </c>
      <c r="C8" s="37">
        <v>27579</v>
      </c>
      <c r="D8" s="57">
        <v>149.87</v>
      </c>
      <c r="E8" s="42">
        <v>30.07</v>
      </c>
      <c r="F8" s="47">
        <v>28.59</v>
      </c>
      <c r="G8" s="73">
        <f t="shared" si="0"/>
        <v>36.084000000000003</v>
      </c>
      <c r="H8" s="38">
        <v>20</v>
      </c>
      <c r="I8" s="47">
        <v>119.9</v>
      </c>
      <c r="J8" s="70">
        <f t="shared" si="1"/>
        <v>125.89500000000001</v>
      </c>
      <c r="K8" s="62"/>
    </row>
    <row r="9" spans="1:11" x14ac:dyDescent="0.3">
      <c r="A9" s="14" t="s">
        <v>11</v>
      </c>
      <c r="B9" s="24" t="s">
        <v>79</v>
      </c>
      <c r="C9" s="25">
        <v>81233</v>
      </c>
      <c r="D9" s="56">
        <v>244.58</v>
      </c>
      <c r="E9" s="18">
        <v>172.79</v>
      </c>
      <c r="F9" s="19">
        <v>36.409999999999997</v>
      </c>
      <c r="G9" s="72">
        <f t="shared" si="0"/>
        <v>207.34799999999998</v>
      </c>
      <c r="H9" s="26">
        <v>15</v>
      </c>
      <c r="I9" s="19">
        <v>207.89</v>
      </c>
      <c r="J9" s="70">
        <f t="shared" si="1"/>
        <v>218.28449999999998</v>
      </c>
      <c r="K9" s="55" t="s">
        <v>154</v>
      </c>
    </row>
    <row r="10" spans="1:11" x14ac:dyDescent="0.3">
      <c r="A10" s="14" t="s">
        <v>12</v>
      </c>
      <c r="B10" s="24" t="s">
        <v>80</v>
      </c>
      <c r="C10" s="25">
        <v>47416</v>
      </c>
      <c r="D10" s="56">
        <v>1547.76</v>
      </c>
      <c r="E10" s="18">
        <v>104.59</v>
      </c>
      <c r="F10" s="19">
        <v>22.09</v>
      </c>
      <c r="G10" s="72">
        <f t="shared" si="0"/>
        <v>125.50800000000001</v>
      </c>
      <c r="H10" s="26">
        <v>20</v>
      </c>
      <c r="I10" s="19">
        <v>1238.21</v>
      </c>
      <c r="J10" s="70">
        <f t="shared" si="1"/>
        <v>1300.1205</v>
      </c>
      <c r="K10" s="55"/>
    </row>
    <row r="11" spans="1:11" x14ac:dyDescent="0.3">
      <c r="A11" s="14" t="s">
        <v>13</v>
      </c>
      <c r="B11" s="28" t="s">
        <v>101</v>
      </c>
      <c r="C11" s="29">
        <v>20018</v>
      </c>
      <c r="D11" s="56">
        <v>4462.4399999999996</v>
      </c>
      <c r="E11" s="18">
        <v>786.53</v>
      </c>
      <c r="F11" s="19">
        <v>6.49</v>
      </c>
      <c r="G11" s="72">
        <f t="shared" si="0"/>
        <v>943.83600000000001</v>
      </c>
      <c r="H11" s="26">
        <v>20</v>
      </c>
      <c r="I11" s="19">
        <v>3569.95</v>
      </c>
      <c r="J11" s="70">
        <f t="shared" si="1"/>
        <v>3748.4474999999998</v>
      </c>
      <c r="K11" s="55"/>
    </row>
    <row r="12" spans="1:11" ht="15" thickBot="1" x14ac:dyDescent="0.35">
      <c r="A12" s="14" t="s">
        <v>14</v>
      </c>
      <c r="B12" s="30" t="s">
        <v>81</v>
      </c>
      <c r="C12" s="29">
        <v>20173</v>
      </c>
      <c r="D12" s="58">
        <v>271.74</v>
      </c>
      <c r="E12" s="43">
        <v>89.61</v>
      </c>
      <c r="F12" s="59">
        <v>34.57</v>
      </c>
      <c r="G12" s="74">
        <f t="shared" si="0"/>
        <v>107.532</v>
      </c>
      <c r="H12" s="61">
        <v>20</v>
      </c>
      <c r="I12" s="59">
        <v>217.39</v>
      </c>
      <c r="J12" s="70">
        <f t="shared" si="1"/>
        <v>228.25949999999997</v>
      </c>
      <c r="K12" s="60"/>
    </row>
    <row r="13" spans="1:11" x14ac:dyDescent="0.3">
      <c r="A13" s="14" t="s">
        <v>15</v>
      </c>
      <c r="B13" s="34" t="s">
        <v>100</v>
      </c>
      <c r="C13" s="22">
        <v>4977</v>
      </c>
      <c r="D13" s="63">
        <v>6556.82</v>
      </c>
      <c r="E13" s="44">
        <v>3756.15</v>
      </c>
      <c r="F13" s="48">
        <v>15.3</v>
      </c>
      <c r="G13" s="73">
        <f t="shared" si="0"/>
        <v>4507.38</v>
      </c>
      <c r="H13" s="23">
        <v>20</v>
      </c>
      <c r="I13" s="48">
        <v>5245.46</v>
      </c>
      <c r="J13" s="70">
        <f t="shared" si="1"/>
        <v>5507.7330000000002</v>
      </c>
      <c r="K13" s="64"/>
    </row>
    <row r="14" spans="1:11" x14ac:dyDescent="0.3">
      <c r="A14" s="14" t="s">
        <v>16</v>
      </c>
      <c r="B14" s="35" t="s">
        <v>82</v>
      </c>
      <c r="C14" s="25">
        <v>5033</v>
      </c>
      <c r="D14" s="56">
        <v>4743.41</v>
      </c>
      <c r="E14" s="45">
        <v>154.02000000000001</v>
      </c>
      <c r="F14" s="19">
        <v>22.76</v>
      </c>
      <c r="G14" s="72">
        <f t="shared" si="0"/>
        <v>184.82400000000001</v>
      </c>
      <c r="H14" s="26">
        <v>20</v>
      </c>
      <c r="I14" s="19">
        <v>3794.73</v>
      </c>
      <c r="J14" s="70">
        <f t="shared" si="1"/>
        <v>3984.4665</v>
      </c>
      <c r="K14" s="55"/>
    </row>
    <row r="15" spans="1:11" x14ac:dyDescent="0.3">
      <c r="A15" s="14" t="s">
        <v>17</v>
      </c>
      <c r="B15" s="35" t="s">
        <v>83</v>
      </c>
      <c r="C15" s="25">
        <v>729</v>
      </c>
      <c r="D15" s="57">
        <v>1137.05</v>
      </c>
      <c r="E15" s="45">
        <v>461.68</v>
      </c>
      <c r="F15" s="19">
        <v>34.57</v>
      </c>
      <c r="G15" s="72">
        <f t="shared" si="0"/>
        <v>554.01600000000008</v>
      </c>
      <c r="H15" s="26">
        <v>20</v>
      </c>
      <c r="I15" s="19">
        <v>909.64</v>
      </c>
      <c r="J15" s="70">
        <f t="shared" si="1"/>
        <v>955.12199999999996</v>
      </c>
      <c r="K15" s="55"/>
    </row>
    <row r="16" spans="1:11" x14ac:dyDescent="0.3">
      <c r="A16" s="14" t="s">
        <v>18</v>
      </c>
      <c r="B16" s="35" t="s">
        <v>84</v>
      </c>
      <c r="C16" s="25">
        <v>741</v>
      </c>
      <c r="D16" s="56">
        <v>1156.1500000000001</v>
      </c>
      <c r="E16" s="45">
        <v>264.11</v>
      </c>
      <c r="F16" s="19">
        <v>42.34</v>
      </c>
      <c r="G16" s="72">
        <f t="shared" si="0"/>
        <v>316.93200000000002</v>
      </c>
      <c r="H16" s="26">
        <v>20</v>
      </c>
      <c r="I16" s="19">
        <v>924.92</v>
      </c>
      <c r="J16" s="70">
        <f t="shared" si="1"/>
        <v>971.16599999999994</v>
      </c>
      <c r="K16" s="55"/>
    </row>
    <row r="17" spans="1:11" ht="15" thickBot="1" x14ac:dyDescent="0.35">
      <c r="A17" s="14" t="s">
        <v>19</v>
      </c>
      <c r="B17" s="30" t="s">
        <v>85</v>
      </c>
      <c r="C17" s="31">
        <v>5014</v>
      </c>
      <c r="D17" s="65">
        <v>2151.6</v>
      </c>
      <c r="E17" s="50">
        <v>396.75</v>
      </c>
      <c r="F17" s="49">
        <v>30.07</v>
      </c>
      <c r="G17" s="74">
        <f t="shared" si="0"/>
        <v>476.1</v>
      </c>
      <c r="H17" s="33">
        <v>20</v>
      </c>
      <c r="I17" s="49">
        <v>1721.28</v>
      </c>
      <c r="J17" s="70">
        <f t="shared" si="1"/>
        <v>1807.3440000000001</v>
      </c>
      <c r="K17" s="66"/>
    </row>
    <row r="18" spans="1:11" ht="22.8" customHeight="1" x14ac:dyDescent="0.3">
      <c r="A18" s="14" t="s">
        <v>50</v>
      </c>
      <c r="B18" s="36" t="s">
        <v>88</v>
      </c>
      <c r="C18" s="37">
        <v>1111</v>
      </c>
      <c r="D18" s="57">
        <v>1809.61</v>
      </c>
      <c r="E18" s="45">
        <v>935.98</v>
      </c>
      <c r="F18" s="47">
        <v>172.79</v>
      </c>
      <c r="G18" s="73">
        <f t="shared" si="0"/>
        <v>1123.1759999999999</v>
      </c>
      <c r="H18" s="38">
        <v>20</v>
      </c>
      <c r="I18" s="47">
        <v>1447.69</v>
      </c>
      <c r="J18" s="70">
        <f t="shared" si="1"/>
        <v>1520.0745000000002</v>
      </c>
      <c r="K18" s="62"/>
    </row>
    <row r="19" spans="1:11" x14ac:dyDescent="0.3">
      <c r="A19" s="14" t="s">
        <v>51</v>
      </c>
      <c r="B19" s="39" t="s">
        <v>88</v>
      </c>
      <c r="C19" s="25">
        <v>1112</v>
      </c>
      <c r="D19" s="56">
        <v>1809.61</v>
      </c>
      <c r="E19" s="17">
        <v>935.98</v>
      </c>
      <c r="F19" s="19">
        <v>104.59</v>
      </c>
      <c r="G19" s="72">
        <f t="shared" si="0"/>
        <v>1123.1759999999999</v>
      </c>
      <c r="H19" s="26">
        <v>20</v>
      </c>
      <c r="I19" s="47">
        <v>1447.69</v>
      </c>
      <c r="J19" s="70">
        <f t="shared" si="1"/>
        <v>1520.0745000000002</v>
      </c>
      <c r="K19" s="55"/>
    </row>
    <row r="20" spans="1:11" x14ac:dyDescent="0.3">
      <c r="A20" s="14" t="s">
        <v>54</v>
      </c>
      <c r="B20" s="40" t="s">
        <v>67</v>
      </c>
      <c r="C20" s="25">
        <v>8</v>
      </c>
      <c r="D20" s="56">
        <v>5112.54</v>
      </c>
      <c r="E20" s="17">
        <v>1161.93</v>
      </c>
      <c r="F20" s="19">
        <v>786.53</v>
      </c>
      <c r="G20" s="72">
        <f t="shared" si="0"/>
        <v>1394.316</v>
      </c>
      <c r="H20" s="26">
        <v>20</v>
      </c>
      <c r="I20" s="19">
        <v>4090.03</v>
      </c>
      <c r="J20" s="70">
        <f t="shared" si="1"/>
        <v>4294.5315000000001</v>
      </c>
      <c r="K20" s="55"/>
    </row>
    <row r="21" spans="1:11" x14ac:dyDescent="0.3">
      <c r="A21" s="14" t="s">
        <v>55</v>
      </c>
      <c r="B21" s="40" t="s">
        <v>89</v>
      </c>
      <c r="C21" s="27">
        <v>20</v>
      </c>
      <c r="D21" s="56">
        <v>5080.5200000000004</v>
      </c>
      <c r="E21" s="17">
        <v>831.57</v>
      </c>
      <c r="F21" s="19">
        <v>89.61</v>
      </c>
      <c r="G21" s="72">
        <f t="shared" si="0"/>
        <v>997.88400000000001</v>
      </c>
      <c r="H21" s="26">
        <v>20</v>
      </c>
      <c r="I21" s="19">
        <v>4064.42</v>
      </c>
      <c r="J21" s="70">
        <f t="shared" si="1"/>
        <v>4267.6409999999996</v>
      </c>
      <c r="K21" s="55"/>
    </row>
    <row r="22" spans="1:11" x14ac:dyDescent="0.3">
      <c r="A22" s="14" t="s">
        <v>56</v>
      </c>
      <c r="B22" s="40" t="s">
        <v>90</v>
      </c>
      <c r="C22" s="27">
        <v>315</v>
      </c>
      <c r="D22" s="56">
        <v>4082.29</v>
      </c>
      <c r="E22" s="17">
        <v>1884.78</v>
      </c>
      <c r="F22" s="19">
        <v>3756.15</v>
      </c>
      <c r="G22" s="72">
        <f t="shared" si="0"/>
        <v>2261.7359999999999</v>
      </c>
      <c r="H22" s="26">
        <v>20</v>
      </c>
      <c r="I22" s="19">
        <v>3265.83</v>
      </c>
      <c r="J22" s="70">
        <f t="shared" si="1"/>
        <v>3429.1214999999997</v>
      </c>
      <c r="K22" s="55"/>
    </row>
    <row r="23" spans="1:11" x14ac:dyDescent="0.3">
      <c r="A23" s="14" t="s">
        <v>57</v>
      </c>
      <c r="B23" s="40" t="s">
        <v>90</v>
      </c>
      <c r="C23" s="27">
        <v>3050</v>
      </c>
      <c r="D23" s="56">
        <v>4128.25</v>
      </c>
      <c r="E23" s="17">
        <v>1884.78</v>
      </c>
      <c r="F23" s="19">
        <v>3756.15</v>
      </c>
      <c r="G23" s="72">
        <f t="shared" si="0"/>
        <v>2261.7359999999999</v>
      </c>
      <c r="H23" s="26">
        <v>20</v>
      </c>
      <c r="I23" s="19">
        <v>3302.6</v>
      </c>
      <c r="J23" s="70">
        <f t="shared" si="1"/>
        <v>3467.73</v>
      </c>
      <c r="K23" s="55"/>
    </row>
    <row r="24" spans="1:11" x14ac:dyDescent="0.3">
      <c r="A24" s="14" t="s">
        <v>58</v>
      </c>
      <c r="B24" s="40" t="s">
        <v>91</v>
      </c>
      <c r="C24" s="27">
        <v>89</v>
      </c>
      <c r="D24" s="56">
        <v>949.85</v>
      </c>
      <c r="E24" s="17">
        <v>249.56</v>
      </c>
      <c r="F24" s="19">
        <v>448.54</v>
      </c>
      <c r="G24" s="72">
        <f t="shared" si="0"/>
        <v>299.47199999999998</v>
      </c>
      <c r="H24" s="26">
        <v>20</v>
      </c>
      <c r="I24" s="19">
        <v>759.88</v>
      </c>
      <c r="J24" s="70">
        <f t="shared" si="1"/>
        <v>797.87400000000002</v>
      </c>
      <c r="K24" s="55"/>
    </row>
    <row r="25" spans="1:11" x14ac:dyDescent="0.3">
      <c r="A25" s="14" t="s">
        <v>59</v>
      </c>
      <c r="B25" s="40" t="s">
        <v>92</v>
      </c>
      <c r="C25" s="27">
        <v>437</v>
      </c>
      <c r="D25" s="56">
        <v>2191.2800000000002</v>
      </c>
      <c r="E25" s="17">
        <v>718.05</v>
      </c>
      <c r="F25" s="19">
        <v>464.68</v>
      </c>
      <c r="G25" s="72">
        <f t="shared" si="0"/>
        <v>861.66</v>
      </c>
      <c r="H25" s="26">
        <v>20</v>
      </c>
      <c r="I25" s="19">
        <v>1753.02</v>
      </c>
      <c r="J25" s="70">
        <f t="shared" si="1"/>
        <v>1840.671</v>
      </c>
      <c r="K25" s="55"/>
    </row>
    <row r="26" spans="1:11" x14ac:dyDescent="0.3">
      <c r="A26" s="14" t="s">
        <v>60</v>
      </c>
      <c r="B26" s="40" t="s">
        <v>93</v>
      </c>
      <c r="C26" s="27">
        <v>337</v>
      </c>
      <c r="D26" s="56">
        <v>2178.11</v>
      </c>
      <c r="E26" s="17">
        <v>306.06</v>
      </c>
      <c r="F26" s="19">
        <v>217.39</v>
      </c>
      <c r="G26" s="72">
        <f t="shared" si="0"/>
        <v>367.27199999999999</v>
      </c>
      <c r="H26" s="26">
        <v>20</v>
      </c>
      <c r="I26" s="19">
        <v>1742.49</v>
      </c>
      <c r="J26" s="70">
        <f t="shared" si="1"/>
        <v>1829.6145000000001</v>
      </c>
      <c r="K26" s="55"/>
    </row>
    <row r="27" spans="1:11" x14ac:dyDescent="0.3">
      <c r="A27" s="14" t="s">
        <v>61</v>
      </c>
      <c r="B27" s="40" t="s">
        <v>94</v>
      </c>
      <c r="C27" s="27">
        <v>5153</v>
      </c>
      <c r="D27" s="56">
        <v>8400.9500000000007</v>
      </c>
      <c r="E27" s="17">
        <v>699.59</v>
      </c>
      <c r="F27" s="19">
        <v>350.19</v>
      </c>
      <c r="G27" s="72">
        <f t="shared" si="0"/>
        <v>839.50800000000004</v>
      </c>
      <c r="H27" s="26">
        <v>20</v>
      </c>
      <c r="I27" s="19">
        <v>6720.76</v>
      </c>
      <c r="J27" s="70">
        <f t="shared" si="1"/>
        <v>7056.7980000000007</v>
      </c>
      <c r="K27" s="55"/>
    </row>
    <row r="28" spans="1:11" x14ac:dyDescent="0.3">
      <c r="A28" s="14" t="s">
        <v>62</v>
      </c>
      <c r="B28" s="40" t="s">
        <v>94</v>
      </c>
      <c r="C28" s="27">
        <v>5154</v>
      </c>
      <c r="D28" s="56">
        <v>8944.2000000000007</v>
      </c>
      <c r="E28" s="17">
        <v>699.59</v>
      </c>
      <c r="F28" s="19">
        <v>415.3</v>
      </c>
      <c r="G28" s="72">
        <f t="shared" si="0"/>
        <v>839.50800000000004</v>
      </c>
      <c r="H28" s="26">
        <v>20</v>
      </c>
      <c r="I28" s="19">
        <v>7155.36</v>
      </c>
      <c r="J28" s="70">
        <f t="shared" si="1"/>
        <v>7513.1279999999997</v>
      </c>
      <c r="K28" s="55"/>
    </row>
    <row r="29" spans="1:11" x14ac:dyDescent="0.3">
      <c r="A29" s="14" t="s">
        <v>63</v>
      </c>
      <c r="B29" s="40" t="s">
        <v>95</v>
      </c>
      <c r="C29" s="27">
        <v>235</v>
      </c>
      <c r="D29" s="56">
        <v>2120.87</v>
      </c>
      <c r="E29" s="17">
        <v>432.44</v>
      </c>
      <c r="F29" s="19">
        <v>415.3</v>
      </c>
      <c r="G29" s="72">
        <f t="shared" si="0"/>
        <v>518.928</v>
      </c>
      <c r="H29" s="26">
        <v>20</v>
      </c>
      <c r="I29" s="19">
        <v>1696.7</v>
      </c>
      <c r="J29" s="70">
        <f t="shared" si="1"/>
        <v>1781.5350000000001</v>
      </c>
      <c r="K29" s="55"/>
    </row>
    <row r="30" spans="1:11" x14ac:dyDescent="0.3">
      <c r="A30" s="14" t="s">
        <v>64</v>
      </c>
      <c r="B30" s="40" t="s">
        <v>96</v>
      </c>
      <c r="C30" s="27">
        <v>577</v>
      </c>
      <c r="D30" s="56">
        <v>2928.29</v>
      </c>
      <c r="E30" s="17">
        <v>218.93</v>
      </c>
      <c r="F30" s="19">
        <v>154.02000000000001</v>
      </c>
      <c r="G30" s="72">
        <f t="shared" si="0"/>
        <v>262.71600000000001</v>
      </c>
      <c r="H30" s="26">
        <v>20</v>
      </c>
      <c r="I30" s="19">
        <v>2342.63</v>
      </c>
      <c r="J30" s="70">
        <f t="shared" si="1"/>
        <v>2459.7615000000001</v>
      </c>
      <c r="K30" s="55"/>
    </row>
    <row r="31" spans="1:11" x14ac:dyDescent="0.3">
      <c r="A31" s="14" t="s">
        <v>65</v>
      </c>
      <c r="B31" s="40" t="s">
        <v>97</v>
      </c>
      <c r="C31" s="27">
        <v>162</v>
      </c>
      <c r="D31" s="56">
        <v>2303.0300000000002</v>
      </c>
      <c r="E31" s="17">
        <v>657.46</v>
      </c>
      <c r="F31" s="19">
        <v>37.799999999999997</v>
      </c>
      <c r="G31" s="72">
        <f t="shared" si="0"/>
        <v>788.952</v>
      </c>
      <c r="H31" s="26">
        <v>20</v>
      </c>
      <c r="I31" s="19">
        <v>1842.42</v>
      </c>
      <c r="J31" s="70">
        <f t="shared" si="1"/>
        <v>1934.5410000000002</v>
      </c>
      <c r="K31" s="55"/>
    </row>
    <row r="32" spans="1:11" ht="15" thickBot="1" x14ac:dyDescent="0.35">
      <c r="A32" s="14" t="s">
        <v>66</v>
      </c>
      <c r="B32" s="41" t="s">
        <v>98</v>
      </c>
      <c r="C32" s="32">
        <v>207</v>
      </c>
      <c r="D32" s="65">
        <v>1864.97</v>
      </c>
      <c r="E32" s="46">
        <v>416.18</v>
      </c>
      <c r="F32" s="49">
        <v>461.68</v>
      </c>
      <c r="G32" s="74">
        <f t="shared" si="0"/>
        <v>499.416</v>
      </c>
      <c r="H32" s="33">
        <v>20</v>
      </c>
      <c r="I32" s="49">
        <v>1491.98</v>
      </c>
      <c r="J32" s="70">
        <f t="shared" si="1"/>
        <v>1566.579</v>
      </c>
      <c r="K32" s="66"/>
    </row>
    <row r="33" spans="1:11" x14ac:dyDescent="0.3">
      <c r="A33" s="114" t="s">
        <v>144</v>
      </c>
      <c r="B33" s="115"/>
      <c r="C33" s="116"/>
      <c r="D33" s="75">
        <f>SUM(D2:D32)</f>
        <v>88237.9</v>
      </c>
      <c r="E33" s="76">
        <f>SUM(E2:E32)</f>
        <v>19028.169999999998</v>
      </c>
      <c r="F33" s="77">
        <v>264.11</v>
      </c>
      <c r="G33" s="78">
        <f>SUM(G2:G32)</f>
        <v>22833.804000000007</v>
      </c>
      <c r="H33" s="79"/>
      <c r="I33" s="77">
        <f>SUM(I2:I32)</f>
        <v>70602.549999999974</v>
      </c>
      <c r="J33" s="80">
        <f>SUM(J2:J32)</f>
        <v>74132.677500000005</v>
      </c>
      <c r="K33" s="76"/>
    </row>
    <row r="35" spans="1:11" x14ac:dyDescent="0.3">
      <c r="B35" s="68" t="s">
        <v>49</v>
      </c>
      <c r="C35" s="16"/>
      <c r="D35" s="1"/>
      <c r="E35" s="1"/>
      <c r="F35" s="1"/>
      <c r="G35" s="1" t="s">
        <v>153</v>
      </c>
    </row>
    <row r="36" spans="1:11" x14ac:dyDescent="0.3">
      <c r="B36" s="1"/>
      <c r="C36" s="1"/>
      <c r="D36" s="1"/>
      <c r="E36" s="1"/>
      <c r="F36" s="1"/>
      <c r="G36" s="1"/>
    </row>
    <row r="37" spans="1:11" x14ac:dyDescent="0.3">
      <c r="B37" s="68" t="s">
        <v>48</v>
      </c>
      <c r="C37" s="1"/>
      <c r="D37" s="1"/>
      <c r="E37" s="1"/>
      <c r="F37" s="1"/>
      <c r="G37" s="1" t="s">
        <v>71</v>
      </c>
    </row>
    <row r="41" spans="1:11" x14ac:dyDescent="0.3">
      <c r="B41" s="16"/>
      <c r="C41" s="15"/>
    </row>
    <row r="42" spans="1:11" x14ac:dyDescent="0.3">
      <c r="B42" s="1"/>
      <c r="C42" s="1"/>
    </row>
    <row r="43" spans="1:11" x14ac:dyDescent="0.3">
      <c r="B43" s="16"/>
      <c r="C43" s="15"/>
    </row>
    <row r="60" ht="15.6" customHeight="1" x14ac:dyDescent="0.3"/>
    <row r="62" ht="19.95" customHeight="1" x14ac:dyDescent="0.3"/>
    <row r="63" ht="1.2" customHeight="1" x14ac:dyDescent="0.3"/>
  </sheetData>
  <mergeCells count="1">
    <mergeCell ref="A33:C33"/>
  </mergeCells>
  <pageMargins left="0.23622047244094491" right="0.15748031496062992" top="0.74803149606299213" bottom="0.74803149606299213" header="0.15748031496062992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88"/>
  <sheetViews>
    <sheetView tabSelected="1" view="pageBreakPreview" topLeftCell="A10" zoomScale="85" zoomScaleNormal="90" zoomScaleSheetLayoutView="85" workbookViewId="0">
      <selection activeCell="G4" sqref="G4:I4"/>
    </sheetView>
  </sheetViews>
  <sheetFormatPr defaultColWidth="9.109375" defaultRowHeight="12" x14ac:dyDescent="0.25"/>
  <cols>
    <col min="1" max="1" width="5.109375" style="4" customWidth="1"/>
    <col min="2" max="2" width="44.5546875" style="5" customWidth="1"/>
    <col min="3" max="3" width="7.33203125" style="4" customWidth="1"/>
    <col min="4" max="4" width="8" style="9" customWidth="1"/>
    <col min="5" max="5" width="11.44140625" style="4" customWidth="1"/>
    <col min="6" max="6" width="8.33203125" style="4" customWidth="1"/>
    <col min="7" max="7" width="15.5546875" style="4" customWidth="1"/>
    <col min="8" max="8" width="12" style="8" customWidth="1"/>
    <col min="9" max="9" width="93" style="4" customWidth="1"/>
    <col min="10" max="10" width="21.33203125" style="4" customWidth="1"/>
    <col min="11" max="11" width="8.33203125" style="4" customWidth="1"/>
    <col min="12" max="16384" width="9.109375" style="4"/>
  </cols>
  <sheetData>
    <row r="1" spans="1:11" x14ac:dyDescent="0.25">
      <c r="A1" s="153" t="s">
        <v>161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1" ht="12.6" thickBot="1" x14ac:dyDescent="0.3">
      <c r="A2" s="155" t="s">
        <v>162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11" ht="46.2" thickBot="1" x14ac:dyDescent="0.3">
      <c r="A3" s="81" t="s">
        <v>0</v>
      </c>
      <c r="B3" s="82" t="s">
        <v>1</v>
      </c>
      <c r="C3" s="83" t="s">
        <v>20</v>
      </c>
      <c r="D3" s="82" t="s">
        <v>2</v>
      </c>
      <c r="E3" s="99" t="s">
        <v>143</v>
      </c>
      <c r="F3" s="99" t="s">
        <v>21</v>
      </c>
      <c r="G3" s="157" t="s">
        <v>22</v>
      </c>
      <c r="H3" s="157"/>
      <c r="I3" s="157"/>
      <c r="J3" s="162" t="s">
        <v>127</v>
      </c>
      <c r="K3" s="163"/>
    </row>
    <row r="4" spans="1:11" ht="27" customHeight="1" thickBot="1" x14ac:dyDescent="0.3">
      <c r="A4" s="100" t="s">
        <v>4</v>
      </c>
      <c r="B4" s="101" t="s">
        <v>72</v>
      </c>
      <c r="C4" s="102">
        <v>39281</v>
      </c>
      <c r="D4" s="103">
        <v>2003</v>
      </c>
      <c r="E4" s="59">
        <v>5352.9</v>
      </c>
      <c r="F4" s="96">
        <f>E4*0.1</f>
        <v>535.29</v>
      </c>
      <c r="G4" s="158" t="s">
        <v>106</v>
      </c>
      <c r="H4" s="158"/>
      <c r="I4" s="158"/>
      <c r="J4" s="136" t="s">
        <v>126</v>
      </c>
      <c r="K4" s="137"/>
    </row>
    <row r="5" spans="1:11" ht="37.799999999999997" customHeight="1" thickBot="1" x14ac:dyDescent="0.3">
      <c r="A5" s="106" t="s">
        <v>5</v>
      </c>
      <c r="B5" s="107" t="s">
        <v>86</v>
      </c>
      <c r="C5" s="108">
        <v>174934</v>
      </c>
      <c r="D5" s="109">
        <v>2011</v>
      </c>
      <c r="E5" s="110">
        <v>3583.41</v>
      </c>
      <c r="F5" s="111">
        <f t="shared" ref="F5:F34" si="0">E5*0.1</f>
        <v>358.34100000000001</v>
      </c>
      <c r="G5" s="159" t="s">
        <v>87</v>
      </c>
      <c r="H5" s="159"/>
      <c r="I5" s="159"/>
      <c r="J5" s="136" t="s">
        <v>129</v>
      </c>
      <c r="K5" s="137"/>
    </row>
    <row r="6" spans="1:11" ht="13.2" x14ac:dyDescent="0.25">
      <c r="A6" s="98" t="s">
        <v>6</v>
      </c>
      <c r="B6" s="104" t="s">
        <v>52</v>
      </c>
      <c r="C6" s="105">
        <v>54181</v>
      </c>
      <c r="D6" s="84">
        <v>2008</v>
      </c>
      <c r="E6" s="47">
        <v>120.14</v>
      </c>
      <c r="F6" s="3">
        <f t="shared" si="0"/>
        <v>12.014000000000001</v>
      </c>
      <c r="G6" s="160" t="s">
        <v>73</v>
      </c>
      <c r="H6" s="160"/>
      <c r="I6" s="160"/>
      <c r="J6" s="120" t="s">
        <v>138</v>
      </c>
      <c r="K6" s="121"/>
    </row>
    <row r="7" spans="1:11" ht="13.2" x14ac:dyDescent="0.25">
      <c r="A7" s="14" t="s">
        <v>7</v>
      </c>
      <c r="B7" s="11" t="s">
        <v>53</v>
      </c>
      <c r="C7" s="12">
        <v>54184</v>
      </c>
      <c r="D7" s="85">
        <v>2008</v>
      </c>
      <c r="E7" s="19">
        <v>166.62</v>
      </c>
      <c r="F7" s="92">
        <f t="shared" si="0"/>
        <v>16.662000000000003</v>
      </c>
      <c r="G7" s="147" t="s">
        <v>74</v>
      </c>
      <c r="H7" s="147"/>
      <c r="I7" s="147"/>
      <c r="J7" s="122"/>
      <c r="K7" s="123"/>
    </row>
    <row r="8" spans="1:11" ht="13.2" x14ac:dyDescent="0.25">
      <c r="A8" s="14" t="s">
        <v>8</v>
      </c>
      <c r="B8" s="11" t="s">
        <v>75</v>
      </c>
      <c r="C8" s="2">
        <v>36108</v>
      </c>
      <c r="D8" s="85">
        <v>2001</v>
      </c>
      <c r="E8" s="19">
        <v>100.42</v>
      </c>
      <c r="F8" s="92">
        <f t="shared" si="0"/>
        <v>10.042000000000002</v>
      </c>
      <c r="G8" s="147" t="s">
        <v>76</v>
      </c>
      <c r="H8" s="147"/>
      <c r="I8" s="147"/>
      <c r="J8" s="122"/>
      <c r="K8" s="123"/>
    </row>
    <row r="9" spans="1:11" ht="25.2" customHeight="1" thickBot="1" x14ac:dyDescent="0.3">
      <c r="A9" s="95" t="s">
        <v>9</v>
      </c>
      <c r="B9" s="11" t="s">
        <v>77</v>
      </c>
      <c r="C9" s="13">
        <v>67980</v>
      </c>
      <c r="D9" s="86">
        <v>2013</v>
      </c>
      <c r="E9" s="49">
        <v>206.19</v>
      </c>
      <c r="F9" s="93">
        <f t="shared" si="0"/>
        <v>20.619</v>
      </c>
      <c r="G9" s="161" t="s">
        <v>130</v>
      </c>
      <c r="H9" s="161"/>
      <c r="I9" s="161"/>
      <c r="J9" s="124"/>
      <c r="K9" s="125"/>
    </row>
    <row r="10" spans="1:11" ht="24.6" customHeight="1" x14ac:dyDescent="0.25">
      <c r="A10" s="112" t="s">
        <v>10</v>
      </c>
      <c r="B10" s="21" t="s">
        <v>78</v>
      </c>
      <c r="C10" s="22">
        <v>27579</v>
      </c>
      <c r="D10" s="87">
        <v>1996</v>
      </c>
      <c r="E10" s="48">
        <v>119.9</v>
      </c>
      <c r="F10" s="113">
        <f t="shared" si="0"/>
        <v>11.990000000000002</v>
      </c>
      <c r="G10" s="146" t="s">
        <v>107</v>
      </c>
      <c r="H10" s="146"/>
      <c r="I10" s="146"/>
      <c r="J10" s="120" t="s">
        <v>128</v>
      </c>
      <c r="K10" s="121"/>
    </row>
    <row r="11" spans="1:11" ht="26.4" x14ac:dyDescent="0.25">
      <c r="A11" s="14" t="s">
        <v>11</v>
      </c>
      <c r="B11" s="24" t="s">
        <v>79</v>
      </c>
      <c r="C11" s="25">
        <v>81233</v>
      </c>
      <c r="D11" s="85">
        <v>1991</v>
      </c>
      <c r="E11" s="19">
        <v>207.89</v>
      </c>
      <c r="F11" s="92">
        <f t="shared" si="0"/>
        <v>20.789000000000001</v>
      </c>
      <c r="G11" s="147" t="s">
        <v>108</v>
      </c>
      <c r="H11" s="147"/>
      <c r="I11" s="147"/>
      <c r="J11" s="122"/>
      <c r="K11" s="123"/>
    </row>
    <row r="12" spans="1:11" ht="51" customHeight="1" x14ac:dyDescent="0.25">
      <c r="A12" s="14" t="s">
        <v>12</v>
      </c>
      <c r="B12" s="24" t="s">
        <v>80</v>
      </c>
      <c r="C12" s="25">
        <v>47416</v>
      </c>
      <c r="D12" s="88">
        <v>2004</v>
      </c>
      <c r="E12" s="19">
        <v>1238.21</v>
      </c>
      <c r="F12" s="92">
        <f t="shared" si="0"/>
        <v>123.82100000000001</v>
      </c>
      <c r="G12" s="147" t="s">
        <v>109</v>
      </c>
      <c r="H12" s="147"/>
      <c r="I12" s="147"/>
      <c r="J12" s="122"/>
      <c r="K12" s="123"/>
    </row>
    <row r="13" spans="1:11" ht="24" customHeight="1" x14ac:dyDescent="0.25">
      <c r="A13" s="14" t="s">
        <v>13</v>
      </c>
      <c r="B13" s="28" t="s">
        <v>101</v>
      </c>
      <c r="C13" s="29">
        <v>20018</v>
      </c>
      <c r="D13" s="88">
        <v>1969</v>
      </c>
      <c r="E13" s="19">
        <v>3569.95</v>
      </c>
      <c r="F13" s="92">
        <f t="shared" si="0"/>
        <v>356.995</v>
      </c>
      <c r="G13" s="147" t="s">
        <v>110</v>
      </c>
      <c r="H13" s="147"/>
      <c r="I13" s="147"/>
      <c r="J13" s="122"/>
      <c r="K13" s="123"/>
    </row>
    <row r="14" spans="1:11" ht="37.200000000000003" customHeight="1" thickBot="1" x14ac:dyDescent="0.3">
      <c r="A14" s="95" t="s">
        <v>14</v>
      </c>
      <c r="B14" s="30" t="s">
        <v>81</v>
      </c>
      <c r="C14" s="31">
        <v>20173</v>
      </c>
      <c r="D14" s="89">
        <v>1980</v>
      </c>
      <c r="E14" s="49">
        <v>217.39</v>
      </c>
      <c r="F14" s="93">
        <f t="shared" si="0"/>
        <v>21.739000000000001</v>
      </c>
      <c r="G14" s="148" t="s">
        <v>111</v>
      </c>
      <c r="H14" s="148"/>
      <c r="I14" s="148"/>
      <c r="J14" s="124"/>
      <c r="K14" s="125"/>
    </row>
    <row r="15" spans="1:11" ht="13.2" customHeight="1" x14ac:dyDescent="0.25">
      <c r="A15" s="98" t="s">
        <v>15</v>
      </c>
      <c r="B15" s="34" t="s">
        <v>100</v>
      </c>
      <c r="C15" s="22">
        <v>4977</v>
      </c>
      <c r="D15" s="90">
        <v>2006</v>
      </c>
      <c r="E15" s="48">
        <v>5245.46</v>
      </c>
      <c r="F15" s="3">
        <f t="shared" si="0"/>
        <v>524.54600000000005</v>
      </c>
      <c r="G15" s="149" t="s">
        <v>112</v>
      </c>
      <c r="H15" s="150"/>
      <c r="I15" s="151"/>
      <c r="J15" s="120" t="s">
        <v>160</v>
      </c>
      <c r="K15" s="126"/>
    </row>
    <row r="16" spans="1:11" ht="36" customHeight="1" x14ac:dyDescent="0.25">
      <c r="A16" s="14" t="s">
        <v>16</v>
      </c>
      <c r="B16" s="35" t="s">
        <v>82</v>
      </c>
      <c r="C16" s="25">
        <v>5033</v>
      </c>
      <c r="D16" s="88">
        <v>2008</v>
      </c>
      <c r="E16" s="19">
        <v>3794.73</v>
      </c>
      <c r="F16" s="92">
        <f t="shared" si="0"/>
        <v>379.47300000000001</v>
      </c>
      <c r="G16" s="147" t="s">
        <v>115</v>
      </c>
      <c r="H16" s="147"/>
      <c r="I16" s="147"/>
      <c r="J16" s="127"/>
      <c r="K16" s="128"/>
    </row>
    <row r="17" spans="1:11" ht="23.4" customHeight="1" x14ac:dyDescent="0.25">
      <c r="A17" s="14" t="s">
        <v>17</v>
      </c>
      <c r="B17" s="35" t="s">
        <v>83</v>
      </c>
      <c r="C17" s="25">
        <v>729</v>
      </c>
      <c r="D17" s="88">
        <v>2008</v>
      </c>
      <c r="E17" s="19">
        <v>909.64</v>
      </c>
      <c r="F17" s="92">
        <f t="shared" si="0"/>
        <v>90.963999999999999</v>
      </c>
      <c r="G17" s="147" t="s">
        <v>114</v>
      </c>
      <c r="H17" s="147"/>
      <c r="I17" s="147"/>
      <c r="J17" s="127"/>
      <c r="K17" s="128"/>
    </row>
    <row r="18" spans="1:11" ht="25.2" customHeight="1" x14ac:dyDescent="0.25">
      <c r="A18" s="14" t="s">
        <v>18</v>
      </c>
      <c r="B18" s="35" t="s">
        <v>84</v>
      </c>
      <c r="C18" s="25">
        <v>741</v>
      </c>
      <c r="D18" s="88">
        <v>2010</v>
      </c>
      <c r="E18" s="19">
        <v>924.92</v>
      </c>
      <c r="F18" s="96">
        <f>E18*0.1</f>
        <v>92.492000000000004</v>
      </c>
      <c r="G18" s="147" t="s">
        <v>113</v>
      </c>
      <c r="H18" s="147"/>
      <c r="I18" s="147"/>
      <c r="J18" s="127"/>
      <c r="K18" s="128"/>
    </row>
    <row r="19" spans="1:11" ht="27" customHeight="1" thickBot="1" x14ac:dyDescent="0.3">
      <c r="A19" s="95" t="s">
        <v>19</v>
      </c>
      <c r="B19" s="30" t="s">
        <v>85</v>
      </c>
      <c r="C19" s="31">
        <v>5014</v>
      </c>
      <c r="D19" s="89">
        <v>2008</v>
      </c>
      <c r="E19" s="49">
        <v>1721.28</v>
      </c>
      <c r="F19" s="93">
        <f t="shared" si="0"/>
        <v>172.12800000000001</v>
      </c>
      <c r="G19" s="148" t="s">
        <v>116</v>
      </c>
      <c r="H19" s="148"/>
      <c r="I19" s="148"/>
      <c r="J19" s="129"/>
      <c r="K19" s="130"/>
    </row>
    <row r="20" spans="1:11" ht="16.2" customHeight="1" x14ac:dyDescent="0.25">
      <c r="A20" s="98" t="s">
        <v>50</v>
      </c>
      <c r="B20" s="36" t="s">
        <v>88</v>
      </c>
      <c r="C20" s="37">
        <v>1111</v>
      </c>
      <c r="D20" s="91">
        <v>2005</v>
      </c>
      <c r="E20" s="47">
        <v>1447.69</v>
      </c>
      <c r="F20" s="3">
        <f t="shared" si="0"/>
        <v>144.76900000000001</v>
      </c>
      <c r="G20" s="146" t="s">
        <v>119</v>
      </c>
      <c r="H20" s="146"/>
      <c r="I20" s="146"/>
      <c r="J20" s="131" t="s">
        <v>102</v>
      </c>
      <c r="K20" s="117" t="s">
        <v>136</v>
      </c>
    </row>
    <row r="21" spans="1:11" ht="21.6" customHeight="1" x14ac:dyDescent="0.25">
      <c r="A21" s="14" t="s">
        <v>51</v>
      </c>
      <c r="B21" s="39" t="s">
        <v>88</v>
      </c>
      <c r="C21" s="25">
        <v>1112</v>
      </c>
      <c r="D21" s="85">
        <v>2005</v>
      </c>
      <c r="E21" s="47">
        <v>1447.69</v>
      </c>
      <c r="F21" s="92">
        <f t="shared" si="0"/>
        <v>144.76900000000001</v>
      </c>
      <c r="G21" s="147" t="s">
        <v>119</v>
      </c>
      <c r="H21" s="147"/>
      <c r="I21" s="147"/>
      <c r="J21" s="132"/>
      <c r="K21" s="118"/>
    </row>
    <row r="22" spans="1:11" ht="13.2" customHeight="1" x14ac:dyDescent="0.25">
      <c r="A22" s="14" t="s">
        <v>54</v>
      </c>
      <c r="B22" s="40" t="s">
        <v>67</v>
      </c>
      <c r="C22" s="25">
        <v>8</v>
      </c>
      <c r="D22" s="85">
        <v>2006</v>
      </c>
      <c r="E22" s="19">
        <v>4090.03</v>
      </c>
      <c r="F22" s="92">
        <f t="shared" si="0"/>
        <v>409.00300000000004</v>
      </c>
      <c r="G22" s="138" t="s">
        <v>131</v>
      </c>
      <c r="H22" s="138"/>
      <c r="I22" s="138"/>
      <c r="J22" s="152" t="s">
        <v>103</v>
      </c>
      <c r="K22" s="118"/>
    </row>
    <row r="23" spans="1:11" ht="24.6" customHeight="1" x14ac:dyDescent="0.25">
      <c r="A23" s="14" t="s">
        <v>55</v>
      </c>
      <c r="B23" s="40" t="s">
        <v>89</v>
      </c>
      <c r="C23" s="27">
        <v>20</v>
      </c>
      <c r="D23" s="88">
        <v>1991</v>
      </c>
      <c r="E23" s="19">
        <v>4064.42</v>
      </c>
      <c r="F23" s="92">
        <f t="shared" si="0"/>
        <v>406.44200000000001</v>
      </c>
      <c r="G23" s="138" t="s">
        <v>132</v>
      </c>
      <c r="H23" s="138"/>
      <c r="I23" s="138"/>
      <c r="J23" s="132"/>
      <c r="K23" s="118"/>
    </row>
    <row r="24" spans="1:11" s="5" customFormat="1" ht="27.6" customHeight="1" x14ac:dyDescent="0.25">
      <c r="A24" s="14" t="s">
        <v>56</v>
      </c>
      <c r="B24" s="40" t="s">
        <v>90</v>
      </c>
      <c r="C24" s="27">
        <v>315</v>
      </c>
      <c r="D24" s="88">
        <v>2005</v>
      </c>
      <c r="E24" s="19">
        <v>3265.83</v>
      </c>
      <c r="F24" s="96">
        <f t="shared" si="0"/>
        <v>326.58300000000003</v>
      </c>
      <c r="G24" s="140" t="s">
        <v>159</v>
      </c>
      <c r="H24" s="141"/>
      <c r="I24" s="142"/>
      <c r="J24" s="133" t="s">
        <v>104</v>
      </c>
      <c r="K24" s="118"/>
    </row>
    <row r="25" spans="1:11" s="5" customFormat="1" ht="13.8" customHeight="1" x14ac:dyDescent="0.25">
      <c r="A25" s="14" t="s">
        <v>57</v>
      </c>
      <c r="B25" s="40" t="s">
        <v>90</v>
      </c>
      <c r="C25" s="27">
        <v>3050</v>
      </c>
      <c r="D25" s="88">
        <v>2005</v>
      </c>
      <c r="E25" s="19">
        <v>3302.6</v>
      </c>
      <c r="F25" s="97">
        <f t="shared" si="0"/>
        <v>330.26</v>
      </c>
      <c r="G25" s="143" t="s">
        <v>120</v>
      </c>
      <c r="H25" s="144"/>
      <c r="I25" s="145"/>
      <c r="J25" s="134"/>
      <c r="K25" s="118"/>
    </row>
    <row r="26" spans="1:11" s="5" customFormat="1" ht="27.6" customHeight="1" x14ac:dyDescent="0.25">
      <c r="A26" s="14" t="s">
        <v>58</v>
      </c>
      <c r="B26" s="40" t="s">
        <v>91</v>
      </c>
      <c r="C26" s="27">
        <v>89</v>
      </c>
      <c r="D26" s="88">
        <v>2007</v>
      </c>
      <c r="E26" s="19">
        <v>759.88</v>
      </c>
      <c r="F26" s="92">
        <f t="shared" si="0"/>
        <v>75.988</v>
      </c>
      <c r="G26" s="143" t="s">
        <v>133</v>
      </c>
      <c r="H26" s="144"/>
      <c r="I26" s="145"/>
      <c r="J26" s="134"/>
      <c r="K26" s="118"/>
    </row>
    <row r="27" spans="1:11" s="5" customFormat="1" ht="28.8" customHeight="1" x14ac:dyDescent="0.25">
      <c r="A27" s="14" t="s">
        <v>59</v>
      </c>
      <c r="B27" s="40" t="s">
        <v>92</v>
      </c>
      <c r="C27" s="27">
        <v>437</v>
      </c>
      <c r="D27" s="88">
        <v>2010</v>
      </c>
      <c r="E27" s="19">
        <v>1753.02</v>
      </c>
      <c r="F27" s="92">
        <f t="shared" si="0"/>
        <v>175.30200000000002</v>
      </c>
      <c r="G27" s="138" t="s">
        <v>134</v>
      </c>
      <c r="H27" s="138"/>
      <c r="I27" s="138"/>
      <c r="J27" s="134"/>
      <c r="K27" s="118"/>
    </row>
    <row r="28" spans="1:11" s="5" customFormat="1" ht="13.8" customHeight="1" x14ac:dyDescent="0.25">
      <c r="A28" s="14" t="s">
        <v>60</v>
      </c>
      <c r="B28" s="40" t="s">
        <v>93</v>
      </c>
      <c r="C28" s="27">
        <v>337</v>
      </c>
      <c r="D28" s="88">
        <v>2006</v>
      </c>
      <c r="E28" s="19">
        <v>1742.49</v>
      </c>
      <c r="F28" s="96">
        <f t="shared" si="0"/>
        <v>174.24900000000002</v>
      </c>
      <c r="G28" s="138" t="s">
        <v>135</v>
      </c>
      <c r="H28" s="138"/>
      <c r="I28" s="138"/>
      <c r="J28" s="134"/>
      <c r="K28" s="118"/>
    </row>
    <row r="29" spans="1:11" s="5" customFormat="1" ht="13.8" customHeight="1" x14ac:dyDescent="0.25">
      <c r="A29" s="14" t="s">
        <v>61</v>
      </c>
      <c r="B29" s="40" t="s">
        <v>94</v>
      </c>
      <c r="C29" s="27">
        <v>5153</v>
      </c>
      <c r="D29" s="88">
        <v>2012</v>
      </c>
      <c r="E29" s="19">
        <v>6720.76</v>
      </c>
      <c r="F29" s="92">
        <f t="shared" si="0"/>
        <v>672.07600000000002</v>
      </c>
      <c r="G29" s="138" t="s">
        <v>121</v>
      </c>
      <c r="H29" s="138"/>
      <c r="I29" s="138"/>
      <c r="J29" s="134"/>
      <c r="K29" s="118"/>
    </row>
    <row r="30" spans="1:11" s="5" customFormat="1" ht="13.8" customHeight="1" x14ac:dyDescent="0.25">
      <c r="A30" s="14" t="s">
        <v>62</v>
      </c>
      <c r="B30" s="40" t="s">
        <v>94</v>
      </c>
      <c r="C30" s="27">
        <v>5154</v>
      </c>
      <c r="D30" s="88">
        <v>2012</v>
      </c>
      <c r="E30" s="19">
        <v>7155.36</v>
      </c>
      <c r="F30" s="96">
        <f t="shared" si="0"/>
        <v>715.53600000000006</v>
      </c>
      <c r="G30" s="138" t="s">
        <v>122</v>
      </c>
      <c r="H30" s="138"/>
      <c r="I30" s="138"/>
      <c r="J30" s="132"/>
      <c r="K30" s="118"/>
    </row>
    <row r="31" spans="1:11" s="5" customFormat="1" ht="26.4" customHeight="1" x14ac:dyDescent="0.25">
      <c r="A31" s="14" t="s">
        <v>63</v>
      </c>
      <c r="B31" s="40" t="s">
        <v>95</v>
      </c>
      <c r="C31" s="27">
        <v>235</v>
      </c>
      <c r="D31" s="88">
        <v>2009</v>
      </c>
      <c r="E31" s="19">
        <v>1696.7</v>
      </c>
      <c r="F31" s="92">
        <f t="shared" si="0"/>
        <v>169.67000000000002</v>
      </c>
      <c r="G31" s="138" t="s">
        <v>123</v>
      </c>
      <c r="H31" s="138"/>
      <c r="I31" s="138"/>
      <c r="J31" s="133" t="s">
        <v>105</v>
      </c>
      <c r="K31" s="118"/>
    </row>
    <row r="32" spans="1:11" s="5" customFormat="1" ht="24" customHeight="1" x14ac:dyDescent="0.25">
      <c r="A32" s="14" t="s">
        <v>64</v>
      </c>
      <c r="B32" s="40" t="s">
        <v>96</v>
      </c>
      <c r="C32" s="27">
        <v>577</v>
      </c>
      <c r="D32" s="88">
        <v>2010</v>
      </c>
      <c r="E32" s="19">
        <v>2342.63</v>
      </c>
      <c r="F32" s="96">
        <f t="shared" si="0"/>
        <v>234.26300000000003</v>
      </c>
      <c r="G32" s="138" t="s">
        <v>124</v>
      </c>
      <c r="H32" s="138"/>
      <c r="I32" s="138"/>
      <c r="J32" s="134"/>
      <c r="K32" s="118"/>
    </row>
    <row r="33" spans="1:11" s="5" customFormat="1" ht="13.8" customHeight="1" x14ac:dyDescent="0.25">
      <c r="A33" s="14" t="s">
        <v>65</v>
      </c>
      <c r="B33" s="40" t="s">
        <v>97</v>
      </c>
      <c r="C33" s="27">
        <v>162</v>
      </c>
      <c r="D33" s="88">
        <v>2007</v>
      </c>
      <c r="E33" s="19">
        <v>1842.42</v>
      </c>
      <c r="F33" s="92">
        <f t="shared" si="0"/>
        <v>184.24200000000002</v>
      </c>
      <c r="G33" s="138" t="s">
        <v>125</v>
      </c>
      <c r="H33" s="138"/>
      <c r="I33" s="138"/>
      <c r="J33" s="134"/>
      <c r="K33" s="118"/>
    </row>
    <row r="34" spans="1:11" s="5" customFormat="1" ht="26.4" customHeight="1" thickBot="1" x14ac:dyDescent="0.3">
      <c r="A34" s="95" t="s">
        <v>66</v>
      </c>
      <c r="B34" s="41" t="s">
        <v>98</v>
      </c>
      <c r="C34" s="32">
        <v>207</v>
      </c>
      <c r="D34" s="89">
        <v>2010</v>
      </c>
      <c r="E34" s="49">
        <v>1491.98</v>
      </c>
      <c r="F34" s="94">
        <f t="shared" si="0"/>
        <v>149.19800000000001</v>
      </c>
      <c r="G34" s="139" t="s">
        <v>142</v>
      </c>
      <c r="H34" s="139"/>
      <c r="I34" s="139"/>
      <c r="J34" s="135"/>
      <c r="K34" s="119"/>
    </row>
    <row r="35" spans="1:11" s="5" customFormat="1" ht="12" customHeight="1" x14ac:dyDescent="0.25">
      <c r="A35" s="164" t="s">
        <v>69</v>
      </c>
      <c r="B35" s="164"/>
      <c r="C35" s="165" t="s">
        <v>23</v>
      </c>
      <c r="D35" s="166"/>
      <c r="E35" s="166"/>
      <c r="F35" s="166"/>
      <c r="G35" s="166"/>
      <c r="H35" s="166"/>
      <c r="I35" s="166"/>
      <c r="J35" s="166"/>
      <c r="K35" s="166"/>
    </row>
    <row r="36" spans="1:11" s="6" customFormat="1" ht="13.2" customHeight="1" x14ac:dyDescent="0.25">
      <c r="A36" s="169" t="s">
        <v>24</v>
      </c>
      <c r="B36" s="170"/>
      <c r="C36" s="176" t="s">
        <v>99</v>
      </c>
      <c r="D36" s="172"/>
      <c r="E36" s="172"/>
      <c r="F36" s="172"/>
      <c r="G36" s="172"/>
      <c r="H36" s="172"/>
      <c r="I36" s="172"/>
      <c r="J36" s="172"/>
      <c r="K36" s="172"/>
    </row>
    <row r="37" spans="1:11" s="6" customFormat="1" ht="15" customHeight="1" x14ac:dyDescent="0.25">
      <c r="A37" s="175" t="s">
        <v>25</v>
      </c>
      <c r="B37" s="175"/>
      <c r="C37" s="171" t="s">
        <v>26</v>
      </c>
      <c r="D37" s="172"/>
      <c r="E37" s="172"/>
      <c r="F37" s="172"/>
      <c r="G37" s="172"/>
      <c r="H37" s="172"/>
      <c r="I37" s="172"/>
      <c r="J37" s="172"/>
      <c r="K37" s="172"/>
    </row>
    <row r="38" spans="1:11" s="6" customFormat="1" ht="13.5" customHeight="1" x14ac:dyDescent="0.25">
      <c r="A38" s="177" t="s">
        <v>140</v>
      </c>
      <c r="B38" s="177"/>
      <c r="C38" s="173" t="s">
        <v>139</v>
      </c>
      <c r="D38" s="174"/>
      <c r="E38" s="174"/>
      <c r="F38" s="174"/>
      <c r="G38" s="174"/>
      <c r="H38" s="174"/>
      <c r="I38" s="174"/>
      <c r="J38" s="174"/>
      <c r="K38" s="174"/>
    </row>
    <row r="39" spans="1:11" s="6" customFormat="1" ht="16.5" customHeight="1" x14ac:dyDescent="0.25">
      <c r="A39" s="167" t="s">
        <v>27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1" s="6" customFormat="1" ht="37.799999999999997" customHeight="1" x14ac:dyDescent="0.25">
      <c r="A40" s="167" t="s">
        <v>141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1" s="6" customFormat="1" ht="15.75" customHeight="1" x14ac:dyDescent="0.25">
      <c r="A41" s="167" t="s">
        <v>68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1" s="6" customFormat="1" ht="28.5" customHeight="1" x14ac:dyDescent="0.25">
      <c r="A42" s="167" t="s">
        <v>28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1" s="6" customFormat="1" ht="26.25" customHeight="1" x14ac:dyDescent="0.25">
      <c r="A43" s="167" t="s">
        <v>29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1" s="7" customFormat="1" ht="15.75" customHeight="1" x14ac:dyDescent="0.25">
      <c r="A44" s="167" t="s">
        <v>30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1" s="7" customFormat="1" ht="15.75" customHeight="1" x14ac:dyDescent="0.25">
      <c r="A45" s="167" t="s">
        <v>31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1" s="7" customFormat="1" ht="14.25" customHeight="1" x14ac:dyDescent="0.25">
      <c r="A46" s="178" t="s">
        <v>32</v>
      </c>
      <c r="B46" s="179"/>
      <c r="C46" s="173" t="s">
        <v>33</v>
      </c>
      <c r="D46" s="174"/>
      <c r="E46" s="174"/>
      <c r="F46" s="174"/>
      <c r="G46" s="174"/>
      <c r="H46" s="174"/>
      <c r="I46" s="174"/>
      <c r="J46" s="174"/>
      <c r="K46" s="174"/>
    </row>
    <row r="47" spans="1:11" s="7" customFormat="1" x14ac:dyDescent="0.25">
      <c r="A47" s="180"/>
      <c r="B47" s="181"/>
      <c r="C47" s="173" t="s">
        <v>34</v>
      </c>
      <c r="D47" s="174"/>
      <c r="E47" s="174"/>
      <c r="F47" s="174"/>
      <c r="G47" s="174"/>
      <c r="H47" s="174"/>
      <c r="I47" s="174"/>
      <c r="J47" s="174"/>
      <c r="K47" s="174"/>
    </row>
    <row r="48" spans="1:11" s="7" customFormat="1" x14ac:dyDescent="0.25">
      <c r="A48" s="180"/>
      <c r="B48" s="181"/>
      <c r="C48" s="173" t="s">
        <v>35</v>
      </c>
      <c r="D48" s="174"/>
      <c r="E48" s="174"/>
      <c r="F48" s="174"/>
      <c r="G48" s="174"/>
      <c r="H48" s="174"/>
      <c r="I48" s="174"/>
      <c r="J48" s="174"/>
      <c r="K48" s="174"/>
    </row>
    <row r="49" spans="1:11" s="7" customFormat="1" ht="13.8" customHeight="1" x14ac:dyDescent="0.25">
      <c r="A49" s="180"/>
      <c r="B49" s="181"/>
      <c r="C49" s="173" t="s">
        <v>36</v>
      </c>
      <c r="D49" s="174"/>
      <c r="E49" s="174"/>
      <c r="F49" s="174"/>
      <c r="G49" s="174"/>
      <c r="H49" s="174"/>
      <c r="I49" s="174"/>
      <c r="J49" s="174"/>
      <c r="K49" s="174"/>
    </row>
    <row r="50" spans="1:11" s="7" customFormat="1" ht="14.4" customHeight="1" x14ac:dyDescent="0.25">
      <c r="A50" s="180"/>
      <c r="B50" s="181"/>
      <c r="C50" s="173" t="s">
        <v>37</v>
      </c>
      <c r="D50" s="174"/>
      <c r="E50" s="174"/>
      <c r="F50" s="174"/>
      <c r="G50" s="174"/>
      <c r="H50" s="174"/>
      <c r="I50" s="174"/>
      <c r="J50" s="174"/>
      <c r="K50" s="174"/>
    </row>
    <row r="51" spans="1:11" s="7" customFormat="1" ht="38.4" customHeight="1" x14ac:dyDescent="0.25">
      <c r="A51" s="180"/>
      <c r="B51" s="181"/>
      <c r="C51" s="173" t="s">
        <v>117</v>
      </c>
      <c r="D51" s="174"/>
      <c r="E51" s="174"/>
      <c r="F51" s="174"/>
      <c r="G51" s="174"/>
      <c r="H51" s="174"/>
      <c r="I51" s="174"/>
      <c r="J51" s="174"/>
      <c r="K51" s="174"/>
    </row>
    <row r="52" spans="1:11" s="7" customFormat="1" ht="29.4" customHeight="1" x14ac:dyDescent="0.25">
      <c r="A52" s="182"/>
      <c r="B52" s="183"/>
      <c r="C52" s="167" t="s">
        <v>118</v>
      </c>
      <c r="D52" s="168"/>
      <c r="E52" s="168"/>
      <c r="F52" s="168"/>
      <c r="G52" s="168"/>
      <c r="H52" s="168"/>
      <c r="I52" s="168"/>
      <c r="J52" s="168"/>
      <c r="K52" s="168"/>
    </row>
    <row r="53" spans="1:11" s="7" customFormat="1" ht="23.25" customHeight="1" x14ac:dyDescent="0.25">
      <c r="A53" s="177" t="s">
        <v>38</v>
      </c>
      <c r="B53" s="177"/>
      <c r="C53" s="192" t="s">
        <v>155</v>
      </c>
      <c r="D53" s="193"/>
      <c r="E53" s="193"/>
      <c r="F53" s="193"/>
      <c r="G53" s="193"/>
      <c r="H53" s="193"/>
      <c r="I53" s="193"/>
      <c r="J53" s="193"/>
      <c r="K53" s="193"/>
    </row>
    <row r="54" spans="1:11" s="7" customFormat="1" ht="23.25" customHeight="1" x14ac:dyDescent="0.25">
      <c r="A54" s="177"/>
      <c r="B54" s="177"/>
      <c r="C54" s="173" t="s">
        <v>39</v>
      </c>
      <c r="D54" s="174"/>
      <c r="E54" s="174"/>
      <c r="F54" s="174"/>
      <c r="G54" s="174"/>
      <c r="H54" s="174"/>
      <c r="I54" s="174"/>
      <c r="J54" s="174"/>
      <c r="K54" s="174"/>
    </row>
    <row r="55" spans="1:11" s="7" customFormat="1" x14ac:dyDescent="0.25">
      <c r="A55" s="169" t="s">
        <v>40</v>
      </c>
      <c r="B55" s="170"/>
      <c r="C55" s="173" t="s">
        <v>70</v>
      </c>
      <c r="D55" s="174"/>
      <c r="E55" s="174"/>
      <c r="F55" s="174"/>
      <c r="G55" s="174"/>
      <c r="H55" s="174"/>
      <c r="I55" s="174"/>
      <c r="J55" s="174"/>
      <c r="K55" s="174"/>
    </row>
    <row r="56" spans="1:11" s="7" customFormat="1" x14ac:dyDescent="0.25">
      <c r="A56" s="167" t="s">
        <v>41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</row>
    <row r="57" spans="1:11" s="7" customFormat="1" x14ac:dyDescent="0.25">
      <c r="A57" s="167" t="s">
        <v>42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</row>
    <row r="58" spans="1:11" s="7" customFormat="1" ht="27.75" customHeight="1" x14ac:dyDescent="0.25">
      <c r="A58" s="191" t="s">
        <v>43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</row>
    <row r="59" spans="1:11" s="7" customFormat="1" ht="25.5" customHeight="1" x14ac:dyDescent="0.25">
      <c r="A59" s="167" t="s">
        <v>44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1" s="7" customFormat="1" ht="14.25" customHeight="1" x14ac:dyDescent="0.25">
      <c r="A60" s="167" t="s">
        <v>45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s="7" customFormat="1" ht="25.5" customHeight="1" x14ac:dyDescent="0.25">
      <c r="A61" s="190" t="s">
        <v>46</v>
      </c>
      <c r="B61" s="190"/>
      <c r="C61" s="167" t="s">
        <v>137</v>
      </c>
      <c r="D61" s="168"/>
      <c r="E61" s="168"/>
      <c r="F61" s="168"/>
      <c r="G61" s="168"/>
      <c r="H61" s="168"/>
      <c r="I61" s="168"/>
      <c r="J61" s="168"/>
      <c r="K61" s="168"/>
    </row>
    <row r="62" spans="1:11" s="7" customFormat="1" x14ac:dyDescent="0.25">
      <c r="A62" s="188" t="s">
        <v>47</v>
      </c>
      <c r="B62" s="194"/>
      <c r="C62" s="186" t="s">
        <v>157</v>
      </c>
      <c r="D62" s="187"/>
      <c r="E62" s="187"/>
      <c r="F62" s="187"/>
      <c r="G62" s="187"/>
      <c r="H62" s="187"/>
      <c r="I62" s="187"/>
      <c r="J62" s="187"/>
      <c r="K62" s="187"/>
    </row>
    <row r="63" spans="1:11" s="7" customFormat="1" x14ac:dyDescent="0.25">
      <c r="A63" s="188" t="s">
        <v>158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1" s="7" customFormat="1" x14ac:dyDescent="0.25">
      <c r="A64" s="184" t="s">
        <v>156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5"/>
    </row>
    <row r="65" spans="1:11" s="7" customFormat="1" x14ac:dyDescent="0.25">
      <c r="A65" s="4"/>
      <c r="B65" s="5"/>
      <c r="C65" s="4"/>
      <c r="D65" s="9"/>
      <c r="E65" s="4"/>
      <c r="F65" s="4"/>
      <c r="G65" s="4"/>
      <c r="H65" s="8"/>
      <c r="I65" s="4"/>
      <c r="J65" s="4"/>
      <c r="K65" s="4"/>
    </row>
    <row r="67" spans="1:11" ht="36.75" customHeight="1" x14ac:dyDescent="0.25">
      <c r="A67" s="8"/>
    </row>
    <row r="70" spans="1:11" x14ac:dyDescent="0.25">
      <c r="B70" s="4"/>
      <c r="H70" s="4"/>
    </row>
    <row r="78" spans="1:11" ht="38.25" customHeight="1" x14ac:dyDescent="0.25"/>
    <row r="79" spans="1:11" ht="24.75" customHeight="1" x14ac:dyDescent="0.25"/>
    <row r="80" spans="1:11" ht="24" customHeight="1" x14ac:dyDescent="0.25"/>
    <row r="88" ht="26.25" customHeight="1" x14ac:dyDescent="0.25"/>
  </sheetData>
  <mergeCells count="84">
    <mergeCell ref="A64:K64"/>
    <mergeCell ref="C62:K62"/>
    <mergeCell ref="A63:K63"/>
    <mergeCell ref="A61:B61"/>
    <mergeCell ref="A53:B54"/>
    <mergeCell ref="A55:B55"/>
    <mergeCell ref="A59:K59"/>
    <mergeCell ref="A60:K60"/>
    <mergeCell ref="C61:K61"/>
    <mergeCell ref="A58:K58"/>
    <mergeCell ref="C53:K53"/>
    <mergeCell ref="C54:K54"/>
    <mergeCell ref="A62:B62"/>
    <mergeCell ref="A57:K57"/>
    <mergeCell ref="C55:K55"/>
    <mergeCell ref="A56:K56"/>
    <mergeCell ref="C51:K51"/>
    <mergeCell ref="C52:K52"/>
    <mergeCell ref="A45:K45"/>
    <mergeCell ref="C50:K50"/>
    <mergeCell ref="A38:B38"/>
    <mergeCell ref="A40:K40"/>
    <mergeCell ref="A41:K41"/>
    <mergeCell ref="A42:K42"/>
    <mergeCell ref="A43:K43"/>
    <mergeCell ref="A44:K44"/>
    <mergeCell ref="C46:K46"/>
    <mergeCell ref="A46:B52"/>
    <mergeCell ref="C47:K47"/>
    <mergeCell ref="C48:K48"/>
    <mergeCell ref="C49:K49"/>
    <mergeCell ref="G18:I18"/>
    <mergeCell ref="G19:I19"/>
    <mergeCell ref="A35:B35"/>
    <mergeCell ref="C35:K35"/>
    <mergeCell ref="A39:K39"/>
    <mergeCell ref="A36:B36"/>
    <mergeCell ref="C37:K37"/>
    <mergeCell ref="C38:K38"/>
    <mergeCell ref="A37:B37"/>
    <mergeCell ref="C36:K36"/>
    <mergeCell ref="G28:I28"/>
    <mergeCell ref="G29:I29"/>
    <mergeCell ref="G30:I30"/>
    <mergeCell ref="G31:I31"/>
    <mergeCell ref="G32:I32"/>
    <mergeCell ref="J24:J30"/>
    <mergeCell ref="G17:I17"/>
    <mergeCell ref="A1:K1"/>
    <mergeCell ref="A2:K2"/>
    <mergeCell ref="G3:I3"/>
    <mergeCell ref="G4:I4"/>
    <mergeCell ref="G5:I5"/>
    <mergeCell ref="G6:I6"/>
    <mergeCell ref="G7:I7"/>
    <mergeCell ref="G8:I8"/>
    <mergeCell ref="G9:I9"/>
    <mergeCell ref="J6:K9"/>
    <mergeCell ref="G10:I10"/>
    <mergeCell ref="G11:I11"/>
    <mergeCell ref="G12:I12"/>
    <mergeCell ref="J3:K3"/>
    <mergeCell ref="J4:K4"/>
    <mergeCell ref="J5:K5"/>
    <mergeCell ref="G33:I33"/>
    <mergeCell ref="G34:I34"/>
    <mergeCell ref="G23:I23"/>
    <mergeCell ref="G24:I24"/>
    <mergeCell ref="G25:I25"/>
    <mergeCell ref="G26:I26"/>
    <mergeCell ref="G27:I27"/>
    <mergeCell ref="G20:I20"/>
    <mergeCell ref="G21:I21"/>
    <mergeCell ref="G22:I22"/>
    <mergeCell ref="G13:I13"/>
    <mergeCell ref="G14:I14"/>
    <mergeCell ref="G15:I15"/>
    <mergeCell ref="G16:I16"/>
    <mergeCell ref="J22:J23"/>
    <mergeCell ref="K20:K34"/>
    <mergeCell ref="J10:K14"/>
    <mergeCell ref="J15:K19"/>
    <mergeCell ref="J20:J21"/>
    <mergeCell ref="J31:J34"/>
  </mergeCells>
  <pageMargins left="0.39" right="0" top="0.19" bottom="0.15748031496062992" header="0" footer="0"/>
  <pageSetup paperSize="9" scale="60" fitToHeight="10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сравнение цены</vt:lpstr>
      <vt:lpstr>РЕКЛАМА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2020-07-16T10:00:43Z</dcterms:modified>
</cp:coreProperties>
</file>